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85" activeTab="2"/>
  </bookViews>
  <sheets>
    <sheet name="Bang CDKT" sheetId="1" r:id="rId1"/>
    <sheet name="LCTT" sheetId="2" r:id="rId2"/>
    <sheet name="KQKD" sheetId="3" r:id="rId3"/>
  </sheets>
  <definedNames>
    <definedName name="_xlnm.Print_Titles" localSheetId="0">'Bang CDKT'!$7:$8</definedName>
  </definedNames>
  <calcPr fullCalcOnLoad="1"/>
</workbook>
</file>

<file path=xl/sharedStrings.xml><?xml version="1.0" encoding="utf-8"?>
<sst xmlns="http://schemas.openxmlformats.org/spreadsheetml/2006/main" count="351" uniqueCount="306">
  <si>
    <t>CÔNG TY CP ĐẦU TƯ XD BẠCH ĐẰNG TMC</t>
  </si>
  <si>
    <t>Địa chỉ: Số 24/22 Trung Kính - Trung Hoà - Cầu Giấy - Hà Nội</t>
  </si>
  <si>
    <t>BÁO CÁO TÀI CHÍNH</t>
  </si>
  <si>
    <t>Tel: 043.7834070      Fax: 043.7834071</t>
  </si>
  <si>
    <t>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</si>
  <si>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</si>
  <si>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</si>
  <si>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</si>
  <si>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</si>
  <si>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</si>
  <si>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</si>
  <si>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</si>
  <si>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</si>
  <si>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</si>
  <si>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</si>
  <si>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</si>
  <si>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</si>
  <si>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</si>
  <si>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</si>
  <si>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</si>
  <si>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</si>
  <si>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</si>
  <si>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</si>
  <si>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</si>
  <si>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</si>
  <si>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</si>
  <si>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</si>
  <si>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</si>
  <si>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</si>
  <si>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</si>
  <si>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</si>
  <si>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</si>
  <si>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</si>
  <si>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</si>
  <si>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</si>
  <si>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</si>
  <si>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</si>
  <si>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</si>
  <si>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</si>
  <si>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</si>
  <si>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</si>
  <si>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</si>
  <si>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</si>
  <si>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</si>
  <si>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</si>
  <si>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</si>
  <si>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</si>
  <si>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</si>
  <si>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</si>
  <si>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</si>
  <si>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</si>
  <si>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</si>
  <si>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</si>
  <si>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</si>
  <si>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</si>
  <si>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</si>
  <si>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</si>
  <si>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</si>
  <si>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</si>
  <si>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</si>
  <si>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</si>
  <si>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</si>
  <si>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</si>
  <si>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</si>
  <si>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</si>
  <si>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</si>
  <si>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</si>
  <si>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</si>
  <si>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</si>
  <si>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</si>
  <si>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</si>
  <si>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</si>
  <si>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</si>
  <si>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</si>
  <si>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</si>
  <si>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</si>
  <si>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</si>
  <si>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</si>
  <si>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</si>
  <si>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</si>
  <si>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</si>
  <si>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</si>
  <si>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</si>
  <si>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</si>
  <si>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</si>
  <si>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</si>
  <si>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</si>
  <si>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</si>
  <si>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</si>
  <si>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</si>
  <si>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</si>
  <si>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</si>
  <si>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</si>
  <si>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</si>
  <si>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</si>
  <si>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</si>
  <si>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</si>
  <si>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</si>
  <si>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</si>
  <si>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</si>
  <si>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</si>
  <si>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</si>
  <si>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</si>
  <si>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</si>
  <si>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</si>
  <si>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</si>
  <si>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</si>
  <si>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</si>
  <si>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</si>
  <si>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</si>
  <si>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</si>
  <si>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</si>
  <si>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</si>
  <si>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</si>
  <si>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</si>
  <si>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</si>
  <si>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</si>
  <si>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</si>
  <si>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</si>
  <si>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</si>
  <si>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</si>
  <si>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</si>
  <si>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</si>
  <si>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</si>
  <si>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</si>
  <si>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</si>
  <si>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</si>
  <si>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</si>
  <si>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</si>
  <si>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</si>
  <si>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</si>
  <si>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</si>
  <si>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</si>
  <si>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</si>
  <si>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</si>
  <si>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</si>
  <si>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</si>
  <si>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</si>
  <si>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</si>
  <si>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</si>
  <si>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</si>
  <si>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</si>
  <si>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</si>
  <si>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</si>
  <si>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</si>
  <si>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</si>
  <si>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</si>
  <si>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</si>
  <si>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</si>
  <si>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</si>
  <si>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</si>
  <si>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</si>
  <si>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</si>
  <si>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</si>
  <si>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</si>
  <si>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</si>
  <si>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</si>
  <si>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</si>
  <si>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</si>
  <si>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</si>
  <si>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</si>
  <si>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</si>
  <si>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</si>
  <si>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</si>
  <si>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</si>
  <si>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</si>
  <si>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</si>
  <si>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</si>
  <si>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</si>
  <si>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</si>
  <si>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</si>
  <si>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</si>
  <si>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</si>
  <si>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</si>
  <si>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</si>
  <si>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</si>
  <si>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</si>
  <si>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</si>
  <si>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</si>
  <si>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</si>
  <si>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</si>
  <si>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</si>
  <si>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</si>
  <si>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</si>
  <si>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</si>
  <si>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</si>
  <si>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</si>
  <si>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</si>
  <si>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</si>
  <si>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</si>
  <si>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</si>
  <si>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</si>
  <si>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</si>
  <si>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</si>
  <si>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</si>
  <si>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</si>
  <si>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</si>
  <si>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</si>
  <si>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</si>
  <si>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</si>
  <si>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</si>
  <si>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</si>
  <si>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</si>
  <si>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</si>
  <si>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</si>
  <si>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</si>
  <si>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</si>
  <si>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</si>
  <si>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</si>
  <si>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</si>
  <si>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</si>
  <si>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KẾ TOÁN LẬP                                                        KẾ TOÁN TRƯỞNG                                                   TỔNG GIÁM ĐỐC</t>
  </si>
  <si>
    <t>Dương Thị Thuỷ                                                   Nguyễn Văn Hợp                                                     Nguyễn Văn Thường</t>
  </si>
  <si>
    <t>BÁO CÁO KẾT QUẢ KINH DOANH</t>
  </si>
  <si>
    <t>Quý này năm nay</t>
  </si>
  <si>
    <t>Quý này năm trước</t>
  </si>
  <si>
    <t>Số luỹ kế từ đầu năm đến cuối quý này ( Năm nay)</t>
  </si>
  <si>
    <t>Số luỹ kế từ đầu năm đến cuối quý này ( 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</si>
  <si>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</si>
  <si>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</si>
  <si>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</si>
  <si>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</si>
  <si>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</si>
  <si>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</si>
  <si>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</si>
  <si>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</si>
  <si>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</si>
  <si>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</si>
  <si>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</si>
  <si>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</si>
  <si>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</si>
  <si>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</si>
  <si>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</si>
  <si>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</si>
  <si>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</si>
  <si>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</si>
  <si>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</si>
  <si>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</si>
  <si>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</si>
  <si>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</si>
  <si>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</si>
  <si>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</si>
  <si>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</si>
  <si>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</si>
  <si>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</si>
  <si>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</si>
  <si>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thuế(50=30+40+45)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</si>
  <si>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</si>
  <si>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</si>
  <si>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</si>
  <si>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</si>
  <si>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</si>
  <si>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</si>
  <si>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</si>
  <si>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19. Lãi cơ bản trên cổ phiếu(*)</t>
  </si>
  <si>
    <t>70</t>
  </si>
  <si>
    <t>KẾ TOÁN LẬP                                                      KẾ TOÁN TRƯỞNG                                                          TỔNG GIÁM ĐỐC</t>
  </si>
  <si>
    <t>Dương Thị Thuỷ                                                  Nguyễn Văn Hợp                                                           Nguyễn Văn Thường</t>
  </si>
  <si>
    <t xml:space="preserve"> BÁO CÁO LƯU CHUYỂN TIỀN TỆ 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</si>
  <si>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</si>
  <si>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</si>
  <si>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</si>
  <si>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</si>
  <si>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</si>
  <si>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</si>
  <si>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</si>
  <si>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</si>
  <si>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</si>
  <si>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</si>
  <si>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</si>
  <si>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</si>
  <si>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</si>
  <si>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</si>
  <si>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</si>
  <si>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</si>
  <si>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</si>
  <si>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</si>
  <si>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</si>
  <si>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</si>
  <si>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</si>
  <si>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</si>
  <si>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</si>
  <si>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</si>
  <si>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</si>
  <si>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</si>
  <si>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</si>
  <si>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</si>
  <si>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</si>
  <si>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</si>
  <si>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</si>
  <si>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</si>
  <si>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</si>
  <si>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</si>
  <si>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</si>
  <si>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</si>
  <si>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</si>
  <si>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</si>
  <si>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</si>
  <si>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</si>
  <si>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Dương Thị Thuỷ                                                    Nguyễn Văn Hợp                                                        Nguyễn Văn Thường</t>
  </si>
  <si>
    <t>Mẫu số Q-04d</t>
  </si>
  <si>
    <t>Đến  ngày 31/03/2013</t>
  </si>
  <si>
    <t>Hà nội, ngày 20 tháng 04 năm 2013</t>
  </si>
  <si>
    <t>Đến ngày 31/03/2013</t>
  </si>
  <si>
    <t>Mẫu số Q-05d</t>
  </si>
  <si>
    <t>Mẫu số Q-06d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</si>
</sst>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_);\(#,##0.0\)"/>
    <numFmt numFmtId="166" formatCode="#,##0.000_);\(#,##0.000\)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i/>
      <sz val="9"/>
      <name val="Arial"/>
      <family val="2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/>
    </xf>
    <xf numFmtId="37" fontId="1" fillId="2" borderId="5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7" fontId="3" fillId="2" borderId="6" xfId="0" applyNumberFormat="1" applyFont="1" applyFill="1" applyBorder="1" applyAlignment="1">
      <alignment/>
    </xf>
    <xf numFmtId="37" fontId="1" fillId="2" borderId="6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37" fontId="1" fillId="2" borderId="14" xfId="0" applyNumberFormat="1" applyFont="1" applyFill="1" applyBorder="1" applyAlignment="1">
      <alignment/>
    </xf>
    <xf numFmtId="37" fontId="1" fillId="2" borderId="15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37" fontId="1" fillId="0" borderId="21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39" fontId="3" fillId="0" borderId="23" xfId="0" applyNumberFormat="1" applyFont="1" applyBorder="1" applyAlignment="1">
      <alignment/>
    </xf>
    <xf numFmtId="39" fontId="3" fillId="0" borderId="24" xfId="0" applyNumberFormat="1" applyFont="1" applyBorder="1" applyAlignment="1">
      <alignment/>
    </xf>
    <xf numFmtId="0" fontId="3" fillId="2" borderId="2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shrinkToFi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80">
      <selection activeCell="A116" sqref="A116"/>
    </sheetView>
  </sheetViews>
  <sheetFormatPr defaultColWidth="9.140625" defaultRowHeight="12.75"/>
  <cols>
    <col min="1" max="1" width="46.7109375" style="0" customWidth="1"/>
    <col min="4" max="4" width="15.28125" style="0" customWidth="1"/>
    <col min="5" max="5" width="14.7109375" style="0" customWidth="1"/>
    <col min="6" max="6" width="15.421875" style="0" bestFit="1" customWidth="1"/>
  </cols>
  <sheetData>
    <row r="1" spans="1:5" ht="12.75">
      <c r="A1" s="88" t="s">
        <v>0</v>
      </c>
      <c r="B1" s="89"/>
      <c r="C1" s="90" t="s">
        <v>300</v>
      </c>
      <c r="D1" s="90"/>
      <c r="E1" s="90"/>
    </row>
    <row r="2" spans="1:5" ht="18">
      <c r="A2" s="89" t="s">
        <v>1</v>
      </c>
      <c r="B2" s="89"/>
      <c r="C2" s="91" t="s">
        <v>2</v>
      </c>
      <c r="D2" s="91"/>
      <c r="E2" s="91"/>
    </row>
    <row r="3" spans="1:5" ht="12.75">
      <c r="A3" s="89" t="s">
        <v>3</v>
      </c>
      <c r="B3" s="89"/>
      <c r="C3" s="92" t="s">
        <v>301</v>
      </c>
      <c r="D3" s="92"/>
      <c r="E3" s="92"/>
    </row>
    <row r="4" spans="1:5" ht="12.75">
      <c r="A4" s="3"/>
      <c r="B4" s="3"/>
      <c r="C4" s="3"/>
      <c r="D4" s="3"/>
      <c r="E4" s="3"/>
    </row>
    <row r="5" spans="1:5" ht="19.5">
      <c r="A5" s="93" t="s">
        <v>4</v>
      </c>
      <c r="B5" s="93"/>
      <c r="C5" s="93"/>
      <c r="D5" s="93"/>
      <c r="E5" s="93"/>
    </row>
    <row r="6" spans="1:5" ht="13.5" thickBot="1">
      <c r="A6" s="3"/>
      <c r="B6" s="3"/>
      <c r="C6" s="3"/>
      <c r="D6" s="3"/>
      <c r="E6" s="3"/>
    </row>
    <row r="7" spans="1:5" ht="24">
      <c r="A7" s="4" t="s">
        <v>5</v>
      </c>
      <c r="B7" s="5" t="s">
        <v>6</v>
      </c>
      <c r="C7" s="5" t="s">
        <v>7</v>
      </c>
      <c r="D7" s="5" t="s">
        <v>8</v>
      </c>
      <c r="E7" s="6" t="s">
        <v>9</v>
      </c>
    </row>
    <row r="8" spans="1:5" ht="12.75">
      <c r="A8" s="1" t="s">
        <v>10</v>
      </c>
      <c r="B8" s="7"/>
      <c r="C8" s="7"/>
      <c r="D8" s="8"/>
      <c r="E8" s="9"/>
    </row>
    <row r="9" spans="1:5" ht="18" customHeight="1">
      <c r="A9" s="10" t="s">
        <v>11</v>
      </c>
      <c r="B9" s="7" t="s">
        <v>12</v>
      </c>
      <c r="C9" s="7"/>
      <c r="D9" s="8">
        <f>D10+D16+D13+D23+D26</f>
        <v>161342585171</v>
      </c>
      <c r="E9" s="9">
        <f>E10+E16+E13+E23+E26</f>
        <v>176048089145</v>
      </c>
    </row>
    <row r="10" spans="1:5" ht="18" customHeight="1">
      <c r="A10" s="10" t="s">
        <v>13</v>
      </c>
      <c r="B10" s="7" t="s">
        <v>14</v>
      </c>
      <c r="C10" s="7"/>
      <c r="D10" s="8">
        <f>D11+D12</f>
        <v>4087238156</v>
      </c>
      <c r="E10" s="9">
        <f>E11+E12</f>
        <v>1203455215</v>
      </c>
    </row>
    <row r="11" spans="1:5" ht="18" customHeight="1">
      <c r="A11" s="11" t="s">
        <v>15</v>
      </c>
      <c r="B11" s="12" t="s">
        <v>16</v>
      </c>
      <c r="C11" s="12"/>
      <c r="D11" s="13">
        <f>354413795+3732824361</f>
        <v>4087238156</v>
      </c>
      <c r="E11" s="14">
        <f>1163116552+40338663</f>
        <v>1203455215</v>
      </c>
    </row>
    <row r="12" spans="1:5" ht="18" customHeight="1">
      <c r="A12" s="11" t="s">
        <v>17</v>
      </c>
      <c r="B12" s="12" t="s">
        <v>18</v>
      </c>
      <c r="C12" s="12"/>
      <c r="D12" s="13"/>
      <c r="E12" s="14"/>
    </row>
    <row r="13" spans="1:5" ht="18" customHeight="1">
      <c r="A13" s="10" t="s">
        <v>19</v>
      </c>
      <c r="B13" s="7" t="s">
        <v>20</v>
      </c>
      <c r="C13" s="7"/>
      <c r="D13" s="8">
        <v>0</v>
      </c>
      <c r="E13" s="9">
        <v>0</v>
      </c>
    </row>
    <row r="14" spans="1:5" ht="18" customHeight="1">
      <c r="A14" s="11" t="s">
        <v>21</v>
      </c>
      <c r="B14" s="12" t="s">
        <v>22</v>
      </c>
      <c r="C14" s="12"/>
      <c r="D14" s="13"/>
      <c r="E14" s="14"/>
    </row>
    <row r="15" spans="1:5" ht="18" customHeight="1">
      <c r="A15" s="11" t="s">
        <v>23</v>
      </c>
      <c r="B15" s="12" t="s">
        <v>24</v>
      </c>
      <c r="C15" s="12"/>
      <c r="D15" s="13"/>
      <c r="E15" s="14"/>
    </row>
    <row r="16" spans="1:5" ht="18" customHeight="1">
      <c r="A16" s="10" t="s">
        <v>25</v>
      </c>
      <c r="B16" s="7" t="s">
        <v>26</v>
      </c>
      <c r="C16" s="7"/>
      <c r="D16" s="8">
        <f>SUM(D17:D22)</f>
        <v>51735187381</v>
      </c>
      <c r="E16" s="9">
        <f>SUM(E17:E22)</f>
        <v>46769983318</v>
      </c>
    </row>
    <row r="17" spans="1:5" ht="18" customHeight="1">
      <c r="A17" s="11" t="s">
        <v>27</v>
      </c>
      <c r="B17" s="12" t="s">
        <v>28</v>
      </c>
      <c r="C17" s="12"/>
      <c r="D17" s="13">
        <v>47839079630</v>
      </c>
      <c r="E17" s="14">
        <v>43204390173</v>
      </c>
    </row>
    <row r="18" spans="1:5" ht="18" customHeight="1">
      <c r="A18" s="11" t="s">
        <v>29</v>
      </c>
      <c r="B18" s="12" t="s">
        <v>30</v>
      </c>
      <c r="C18" s="12"/>
      <c r="D18" s="13">
        <v>5809529900</v>
      </c>
      <c r="E18" s="14">
        <v>5638529900</v>
      </c>
    </row>
    <row r="19" spans="1:5" ht="18" customHeight="1">
      <c r="A19" s="11" t="s">
        <v>31</v>
      </c>
      <c r="B19" s="12" t="s">
        <v>32</v>
      </c>
      <c r="C19" s="12"/>
      <c r="D19" s="13"/>
      <c r="E19" s="14"/>
    </row>
    <row r="20" spans="1:5" ht="18" customHeight="1">
      <c r="A20" s="11" t="s">
        <v>33</v>
      </c>
      <c r="B20" s="12" t="s">
        <v>34</v>
      </c>
      <c r="C20" s="12"/>
      <c r="D20" s="13"/>
      <c r="E20" s="14"/>
    </row>
    <row r="21" spans="1:5" ht="18" customHeight="1">
      <c r="A21" s="11" t="s">
        <v>35</v>
      </c>
      <c r="B21" s="12" t="s">
        <v>36</v>
      </c>
      <c r="C21" s="12"/>
      <c r="D21" s="13">
        <v>684684914</v>
      </c>
      <c r="E21" s="14">
        <v>725170308</v>
      </c>
    </row>
    <row r="22" spans="1:5" ht="18" customHeight="1">
      <c r="A22" s="11" t="s">
        <v>37</v>
      </c>
      <c r="B22" s="12" t="s">
        <v>38</v>
      </c>
      <c r="C22" s="12"/>
      <c r="D22" s="15">
        <v>-2598107063</v>
      </c>
      <c r="E22" s="16">
        <v>-2798107063</v>
      </c>
    </row>
    <row r="23" spans="1:5" ht="18" customHeight="1">
      <c r="A23" s="10" t="s">
        <v>39</v>
      </c>
      <c r="B23" s="7" t="s">
        <v>40</v>
      </c>
      <c r="C23" s="7"/>
      <c r="D23" s="8">
        <f>SUM(D24:D25)</f>
        <v>91846072336</v>
      </c>
      <c r="E23" s="9">
        <f>SUM(E24:E25)</f>
        <v>112393006870</v>
      </c>
    </row>
    <row r="24" spans="1:5" ht="18" customHeight="1">
      <c r="A24" s="11" t="s">
        <v>41</v>
      </c>
      <c r="B24" s="12" t="s">
        <v>42</v>
      </c>
      <c r="C24" s="12"/>
      <c r="D24" s="13">
        <f>1728970+59168636+89750816059+1995902619+38456052</f>
        <v>91846072336</v>
      </c>
      <c r="E24" s="14">
        <f>1728970+59168636+110297750593+1995902619+38456052</f>
        <v>112393006870</v>
      </c>
    </row>
    <row r="25" spans="1:5" ht="18" customHeight="1">
      <c r="A25" s="11" t="s">
        <v>43</v>
      </c>
      <c r="B25" s="12" t="s">
        <v>44</v>
      </c>
      <c r="C25" s="12"/>
      <c r="D25" s="13"/>
      <c r="E25" s="14"/>
    </row>
    <row r="26" spans="1:5" ht="18" customHeight="1">
      <c r="A26" s="10" t="s">
        <v>45</v>
      </c>
      <c r="B26" s="7" t="s">
        <v>46</v>
      </c>
      <c r="C26" s="7"/>
      <c r="D26" s="8">
        <f>SUM(D27:D30)</f>
        <v>13674087298</v>
      </c>
      <c r="E26" s="9">
        <f>SUM(E27:E30)</f>
        <v>15681643742</v>
      </c>
    </row>
    <row r="27" spans="1:5" ht="18" customHeight="1">
      <c r="A27" s="11" t="s">
        <v>47</v>
      </c>
      <c r="B27" s="12" t="s">
        <v>48</v>
      </c>
      <c r="C27" s="12"/>
      <c r="D27" s="13">
        <v>26035000</v>
      </c>
      <c r="E27" s="14">
        <v>26035000</v>
      </c>
    </row>
    <row r="28" spans="1:5" ht="18" customHeight="1">
      <c r="A28" s="11" t="s">
        <v>49</v>
      </c>
      <c r="B28" s="12" t="s">
        <v>50</v>
      </c>
      <c r="C28" s="12"/>
      <c r="D28" s="13"/>
      <c r="E28" s="14"/>
    </row>
    <row r="29" spans="1:5" ht="18" customHeight="1">
      <c r="A29" s="11" t="s">
        <v>51</v>
      </c>
      <c r="B29" s="12" t="s">
        <v>52</v>
      </c>
      <c r="C29" s="12"/>
      <c r="D29" s="13"/>
      <c r="E29" s="14"/>
    </row>
    <row r="30" spans="1:5" ht="18" customHeight="1">
      <c r="A30" s="11" t="s">
        <v>53</v>
      </c>
      <c r="B30" s="12" t="s">
        <v>54</v>
      </c>
      <c r="C30" s="12"/>
      <c r="D30" s="13">
        <f>17577609546-4850046135+920488887</f>
        <v>13648052298</v>
      </c>
      <c r="E30" s="14">
        <f>15473608742+182000000</f>
        <v>15655608742</v>
      </c>
    </row>
    <row r="31" spans="1:5" ht="18" customHeight="1">
      <c r="A31" s="10" t="s">
        <v>55</v>
      </c>
      <c r="B31" s="7" t="s">
        <v>56</v>
      </c>
      <c r="C31" s="7"/>
      <c r="D31" s="8">
        <f>D38+D49+D52+D57</f>
        <v>34819860480</v>
      </c>
      <c r="E31" s="9">
        <f>E38+E49+E52+E57</f>
        <v>36210044552</v>
      </c>
    </row>
    <row r="32" spans="1:5" ht="18" customHeight="1">
      <c r="A32" s="10" t="s">
        <v>57</v>
      </c>
      <c r="B32" s="7" t="s">
        <v>58</v>
      </c>
      <c r="C32" s="7"/>
      <c r="D32" s="8">
        <v>0</v>
      </c>
      <c r="E32" s="9">
        <v>0</v>
      </c>
    </row>
    <row r="33" spans="1:5" ht="18" customHeight="1">
      <c r="A33" s="11" t="s">
        <v>59</v>
      </c>
      <c r="B33" s="12" t="s">
        <v>60</v>
      </c>
      <c r="C33" s="12"/>
      <c r="D33" s="13"/>
      <c r="E33" s="14"/>
    </row>
    <row r="34" spans="1:5" ht="18" customHeight="1">
      <c r="A34" s="11" t="s">
        <v>61</v>
      </c>
      <c r="B34" s="12" t="s">
        <v>62</v>
      </c>
      <c r="C34" s="12"/>
      <c r="D34" s="13"/>
      <c r="E34" s="14"/>
    </row>
    <row r="35" spans="1:5" ht="18" customHeight="1">
      <c r="A35" s="11" t="s">
        <v>63</v>
      </c>
      <c r="B35" s="12" t="s">
        <v>64</v>
      </c>
      <c r="C35" s="12"/>
      <c r="D35" s="13"/>
      <c r="E35" s="14"/>
    </row>
    <row r="36" spans="1:5" ht="18" customHeight="1">
      <c r="A36" s="11" t="s">
        <v>65</v>
      </c>
      <c r="B36" s="12" t="s">
        <v>66</v>
      </c>
      <c r="C36" s="12"/>
      <c r="D36" s="13"/>
      <c r="E36" s="14"/>
    </row>
    <row r="37" spans="1:5" ht="18" customHeight="1">
      <c r="A37" s="11" t="s">
        <v>67</v>
      </c>
      <c r="B37" s="12" t="s">
        <v>68</v>
      </c>
      <c r="C37" s="12"/>
      <c r="D37" s="13"/>
      <c r="E37" s="14"/>
    </row>
    <row r="38" spans="1:5" ht="18" customHeight="1">
      <c r="A38" s="10" t="s">
        <v>69</v>
      </c>
      <c r="B38" s="7" t="s">
        <v>70</v>
      </c>
      <c r="C38" s="7"/>
      <c r="D38" s="8">
        <f>D39+D45+D48</f>
        <v>32739494720</v>
      </c>
      <c r="E38" s="9">
        <f>E39+E45+E48</f>
        <v>33587284874</v>
      </c>
    </row>
    <row r="39" spans="1:5" ht="18" customHeight="1">
      <c r="A39" s="10" t="s">
        <v>71</v>
      </c>
      <c r="B39" s="7" t="s">
        <v>72</v>
      </c>
      <c r="C39" s="7"/>
      <c r="D39" s="8">
        <f>D40+D41</f>
        <v>16009946806</v>
      </c>
      <c r="E39" s="9">
        <f>E40+E41</f>
        <v>16857736960</v>
      </c>
    </row>
    <row r="40" spans="1:5" ht="18" customHeight="1">
      <c r="A40" s="11" t="s">
        <v>73</v>
      </c>
      <c r="B40" s="12" t="s">
        <v>74</v>
      </c>
      <c r="C40" s="12"/>
      <c r="D40" s="13">
        <v>28948868582</v>
      </c>
      <c r="E40" s="14">
        <v>28948868582</v>
      </c>
    </row>
    <row r="41" spans="1:5" ht="18" customHeight="1">
      <c r="A41" s="11" t="s">
        <v>75</v>
      </c>
      <c r="B41" s="12" t="s">
        <v>76</v>
      </c>
      <c r="C41" s="12"/>
      <c r="D41" s="15">
        <v>-12938921776</v>
      </c>
      <c r="E41" s="16">
        <v>-12091131622</v>
      </c>
    </row>
    <row r="42" spans="1:5" ht="18" customHeight="1">
      <c r="A42" s="10" t="s">
        <v>77</v>
      </c>
      <c r="B42" s="7" t="s">
        <v>78</v>
      </c>
      <c r="C42" s="7"/>
      <c r="D42" s="8"/>
      <c r="E42" s="9">
        <v>0</v>
      </c>
    </row>
    <row r="43" spans="1:5" ht="18" customHeight="1">
      <c r="A43" s="11" t="s">
        <v>73</v>
      </c>
      <c r="B43" s="12" t="s">
        <v>79</v>
      </c>
      <c r="C43" s="12"/>
      <c r="D43" s="13"/>
      <c r="E43" s="14">
        <v>0</v>
      </c>
    </row>
    <row r="44" spans="1:5" ht="18" customHeight="1">
      <c r="A44" s="11" t="s">
        <v>75</v>
      </c>
      <c r="B44" s="12" t="s">
        <v>80</v>
      </c>
      <c r="C44" s="12"/>
      <c r="D44" s="13"/>
      <c r="E44" s="14">
        <v>0</v>
      </c>
    </row>
    <row r="45" spans="1:5" ht="18" customHeight="1">
      <c r="A45" s="10" t="s">
        <v>81</v>
      </c>
      <c r="B45" s="7" t="s">
        <v>82</v>
      </c>
      <c r="C45" s="7"/>
      <c r="D45" s="8">
        <f>D46</f>
        <v>16100342363</v>
      </c>
      <c r="E45" s="9">
        <f>E46</f>
        <v>16100342363</v>
      </c>
    </row>
    <row r="46" spans="1:5" ht="18" customHeight="1">
      <c r="A46" s="11" t="s">
        <v>73</v>
      </c>
      <c r="B46" s="12" t="s">
        <v>83</v>
      </c>
      <c r="C46" s="12"/>
      <c r="D46" s="13">
        <v>16100342363</v>
      </c>
      <c r="E46" s="14">
        <v>16100342363</v>
      </c>
    </row>
    <row r="47" spans="1:5" ht="18" customHeight="1">
      <c r="A47" s="11" t="s">
        <v>75</v>
      </c>
      <c r="B47" s="12" t="s">
        <v>84</v>
      </c>
      <c r="C47" s="12"/>
      <c r="D47" s="13"/>
      <c r="E47" s="14"/>
    </row>
    <row r="48" spans="1:5" ht="18" customHeight="1">
      <c r="A48" s="11" t="s">
        <v>85</v>
      </c>
      <c r="B48" s="12" t="s">
        <v>86</v>
      </c>
      <c r="C48" s="12"/>
      <c r="D48" s="13">
        <v>629205551</v>
      </c>
      <c r="E48" s="14">
        <v>629205551</v>
      </c>
    </row>
    <row r="49" spans="1:5" ht="18" customHeight="1">
      <c r="A49" s="10" t="s">
        <v>87</v>
      </c>
      <c r="B49" s="7" t="s">
        <v>88</v>
      </c>
      <c r="C49" s="7"/>
      <c r="D49" s="8">
        <v>0</v>
      </c>
      <c r="E49" s="9">
        <v>0</v>
      </c>
    </row>
    <row r="50" spans="1:5" ht="18" customHeight="1">
      <c r="A50" s="11" t="s">
        <v>73</v>
      </c>
      <c r="B50" s="12" t="s">
        <v>89</v>
      </c>
      <c r="C50" s="12"/>
      <c r="D50" s="13">
        <v>0</v>
      </c>
      <c r="E50" s="14">
        <v>0</v>
      </c>
    </row>
    <row r="51" spans="1:5" ht="18" customHeight="1">
      <c r="A51" s="11" t="s">
        <v>75</v>
      </c>
      <c r="B51" s="12" t="s">
        <v>90</v>
      </c>
      <c r="C51" s="12"/>
      <c r="D51" s="13">
        <v>0</v>
      </c>
      <c r="E51" s="14">
        <v>0</v>
      </c>
    </row>
    <row r="52" spans="1:5" ht="18" customHeight="1">
      <c r="A52" s="10" t="s">
        <v>91</v>
      </c>
      <c r="B52" s="7" t="s">
        <v>92</v>
      </c>
      <c r="C52" s="7"/>
      <c r="D52" s="8">
        <f>SUM(D53:D56)</f>
        <v>0</v>
      </c>
      <c r="E52" s="9">
        <f>SUM(E53:E56)</f>
        <v>0</v>
      </c>
    </row>
    <row r="53" spans="1:5" ht="18" customHeight="1">
      <c r="A53" s="11" t="s">
        <v>93</v>
      </c>
      <c r="B53" s="12" t="s">
        <v>94</v>
      </c>
      <c r="C53" s="12"/>
      <c r="D53" s="13">
        <v>0</v>
      </c>
      <c r="E53" s="14">
        <v>0</v>
      </c>
    </row>
    <row r="54" spans="1:5" ht="18" customHeight="1">
      <c r="A54" s="11" t="s">
        <v>95</v>
      </c>
      <c r="B54" s="12" t="s">
        <v>96</v>
      </c>
      <c r="C54" s="12"/>
      <c r="D54" s="13">
        <v>0</v>
      </c>
      <c r="E54" s="14">
        <v>0</v>
      </c>
    </row>
    <row r="55" spans="1:5" ht="18" customHeight="1">
      <c r="A55" s="11" t="s">
        <v>97</v>
      </c>
      <c r="B55" s="12" t="s">
        <v>98</v>
      </c>
      <c r="C55" s="12"/>
      <c r="D55" s="13"/>
      <c r="E55" s="14"/>
    </row>
    <row r="56" spans="1:5" ht="18" customHeight="1">
      <c r="A56" s="11" t="s">
        <v>99</v>
      </c>
      <c r="B56" s="12" t="s">
        <v>100</v>
      </c>
      <c r="C56" s="12"/>
      <c r="D56" s="13">
        <v>0</v>
      </c>
      <c r="E56" s="14">
        <v>0</v>
      </c>
    </row>
    <row r="57" spans="1:5" ht="18" customHeight="1">
      <c r="A57" s="10" t="s">
        <v>101</v>
      </c>
      <c r="B57" s="7" t="s">
        <v>102</v>
      </c>
      <c r="C57" s="7"/>
      <c r="D57" s="8">
        <f>SUM(D58:D60)</f>
        <v>2080365760</v>
      </c>
      <c r="E57" s="9">
        <f>SUM(E58:E60)</f>
        <v>2622759678</v>
      </c>
    </row>
    <row r="58" spans="1:5" ht="18" customHeight="1">
      <c r="A58" s="11" t="s">
        <v>103</v>
      </c>
      <c r="B58" s="12" t="s">
        <v>104</v>
      </c>
      <c r="C58" s="12"/>
      <c r="D58" s="13">
        <v>2080365760</v>
      </c>
      <c r="E58" s="14">
        <v>2622759678</v>
      </c>
    </row>
    <row r="59" spans="1:5" ht="18" customHeight="1">
      <c r="A59" s="11" t="s">
        <v>105</v>
      </c>
      <c r="B59" s="12" t="s">
        <v>106</v>
      </c>
      <c r="C59" s="12"/>
      <c r="D59" s="13">
        <v>0</v>
      </c>
      <c r="E59" s="14">
        <v>0</v>
      </c>
    </row>
    <row r="60" spans="1:5" ht="18" customHeight="1">
      <c r="A60" s="11" t="s">
        <v>107</v>
      </c>
      <c r="B60" s="12" t="s">
        <v>108</v>
      </c>
      <c r="C60" s="12"/>
      <c r="D60" s="13">
        <v>0</v>
      </c>
      <c r="E60" s="14">
        <v>0</v>
      </c>
    </row>
    <row r="61" spans="1:5" ht="18" customHeight="1">
      <c r="A61" s="17" t="s">
        <v>109</v>
      </c>
      <c r="B61" s="18" t="s">
        <v>110</v>
      </c>
      <c r="C61" s="18"/>
      <c r="D61" s="19">
        <v>0</v>
      </c>
      <c r="E61" s="20">
        <v>0</v>
      </c>
    </row>
    <row r="62" spans="1:5" ht="18" customHeight="1">
      <c r="A62" s="21" t="s">
        <v>111</v>
      </c>
      <c r="B62" s="22" t="s">
        <v>112</v>
      </c>
      <c r="C62" s="22"/>
      <c r="D62" s="23">
        <f>D31+D9</f>
        <v>196162445651</v>
      </c>
      <c r="E62" s="24">
        <f>E31+E9</f>
        <v>212258133697</v>
      </c>
    </row>
    <row r="63" spans="1:5" ht="18" customHeight="1">
      <c r="A63" s="25" t="s">
        <v>113</v>
      </c>
      <c r="B63" s="26"/>
      <c r="C63" s="26"/>
      <c r="D63" s="27"/>
      <c r="E63" s="28"/>
    </row>
    <row r="64" spans="1:5" ht="18" customHeight="1">
      <c r="A64" s="10" t="s">
        <v>114</v>
      </c>
      <c r="B64" s="7" t="s">
        <v>115</v>
      </c>
      <c r="C64" s="7"/>
      <c r="D64" s="8">
        <f>D65+D77</f>
        <v>152318378411</v>
      </c>
      <c r="E64" s="9">
        <f>E65+E77</f>
        <v>169245677538</v>
      </c>
    </row>
    <row r="65" spans="1:5" ht="18" customHeight="1">
      <c r="A65" s="10" t="s">
        <v>116</v>
      </c>
      <c r="B65" s="7" t="s">
        <v>117</v>
      </c>
      <c r="C65" s="7"/>
      <c r="D65" s="8">
        <f>SUM(D66:D76)</f>
        <v>74958903032</v>
      </c>
      <c r="E65" s="9">
        <f>SUM(E66:E76)</f>
        <v>91886202159</v>
      </c>
    </row>
    <row r="66" spans="1:5" ht="18" customHeight="1">
      <c r="A66" s="11" t="s">
        <v>118</v>
      </c>
      <c r="B66" s="12" t="s">
        <v>119</v>
      </c>
      <c r="C66" s="12"/>
      <c r="D66" s="13">
        <v>26116913942</v>
      </c>
      <c r="E66" s="14">
        <v>30816913942</v>
      </c>
    </row>
    <row r="67" spans="1:5" ht="18" customHeight="1">
      <c r="A67" s="11" t="s">
        <v>120</v>
      </c>
      <c r="B67" s="12" t="s">
        <v>121</v>
      </c>
      <c r="C67" s="12"/>
      <c r="D67" s="13">
        <v>17695194056</v>
      </c>
      <c r="E67" s="14">
        <v>22107011873</v>
      </c>
    </row>
    <row r="68" spans="1:5" ht="18" customHeight="1">
      <c r="A68" s="11" t="s">
        <v>122</v>
      </c>
      <c r="B68" s="12" t="s">
        <v>123</v>
      </c>
      <c r="C68" s="12"/>
      <c r="D68" s="13">
        <v>14160969553</v>
      </c>
      <c r="E68" s="14">
        <v>18259780385</v>
      </c>
    </row>
    <row r="69" spans="1:5" ht="18" customHeight="1">
      <c r="A69" s="11" t="s">
        <v>124</v>
      </c>
      <c r="B69" s="12" t="s">
        <v>125</v>
      </c>
      <c r="C69" s="12"/>
      <c r="D69" s="13">
        <v>7243306771</v>
      </c>
      <c r="E69" s="14">
        <v>4580292845</v>
      </c>
    </row>
    <row r="70" spans="1:5" ht="18" customHeight="1">
      <c r="A70" s="11" t="s">
        <v>126</v>
      </c>
      <c r="B70" s="12" t="s">
        <v>127</v>
      </c>
      <c r="C70" s="12"/>
      <c r="D70" s="13">
        <v>269710833</v>
      </c>
      <c r="E70" s="14">
        <v>437242291</v>
      </c>
    </row>
    <row r="71" spans="1:5" ht="18" customHeight="1">
      <c r="A71" s="11" t="s">
        <v>128</v>
      </c>
      <c r="B71" s="12" t="s">
        <v>129</v>
      </c>
      <c r="C71" s="12"/>
      <c r="D71" s="13">
        <v>8594496330</v>
      </c>
      <c r="E71" s="14">
        <v>8889478930</v>
      </c>
    </row>
    <row r="72" spans="1:5" ht="18" customHeight="1">
      <c r="A72" s="11" t="s">
        <v>130</v>
      </c>
      <c r="B72" s="12" t="s">
        <v>131</v>
      </c>
      <c r="C72" s="12"/>
      <c r="D72" s="13"/>
      <c r="E72" s="14"/>
    </row>
    <row r="73" spans="1:5" ht="18" customHeight="1">
      <c r="A73" s="11" t="s">
        <v>132</v>
      </c>
      <c r="B73" s="12" t="s">
        <v>133</v>
      </c>
      <c r="C73" s="12"/>
      <c r="D73" s="13"/>
      <c r="E73" s="14"/>
    </row>
    <row r="74" spans="1:5" ht="18" customHeight="1">
      <c r="A74" s="11" t="s">
        <v>134</v>
      </c>
      <c r="B74" s="12" t="s">
        <v>135</v>
      </c>
      <c r="C74" s="12"/>
      <c r="D74" s="13">
        <f>478787461+9256584</f>
        <v>488044045</v>
      </c>
      <c r="E74" s="14">
        <f>6400776079+4438312</f>
        <v>6405214391</v>
      </c>
    </row>
    <row r="75" spans="1:5" ht="18" customHeight="1">
      <c r="A75" s="11" t="s">
        <v>136</v>
      </c>
      <c r="B75" s="12" t="s">
        <v>137</v>
      </c>
      <c r="C75" s="12"/>
      <c r="D75" s="13"/>
      <c r="E75" s="14"/>
    </row>
    <row r="76" spans="1:5" ht="18" customHeight="1">
      <c r="A76" s="11" t="s">
        <v>138</v>
      </c>
      <c r="B76" s="12" t="s">
        <v>139</v>
      </c>
      <c r="C76" s="12"/>
      <c r="D76" s="13">
        <v>390267502</v>
      </c>
      <c r="E76" s="14">
        <v>390267502</v>
      </c>
    </row>
    <row r="77" spans="1:5" ht="18" customHeight="1">
      <c r="A77" s="10" t="s">
        <v>140</v>
      </c>
      <c r="B77" s="7" t="s">
        <v>141</v>
      </c>
      <c r="C77" s="7"/>
      <c r="D77" s="8">
        <f>SUM(D78:D86)</f>
        <v>77359475379</v>
      </c>
      <c r="E77" s="9">
        <f>SUM(E78:E86)</f>
        <v>77359475379</v>
      </c>
    </row>
    <row r="78" spans="1:5" ht="18" customHeight="1">
      <c r="A78" s="11" t="s">
        <v>142</v>
      </c>
      <c r="B78" s="12" t="s">
        <v>143</v>
      </c>
      <c r="C78" s="12"/>
      <c r="D78" s="13"/>
      <c r="E78" s="14">
        <v>0</v>
      </c>
    </row>
    <row r="79" spans="1:5" ht="18" customHeight="1">
      <c r="A79" s="11" t="s">
        <v>144</v>
      </c>
      <c r="B79" s="12" t="s">
        <v>145</v>
      </c>
      <c r="C79" s="12"/>
      <c r="D79" s="13"/>
      <c r="E79" s="14">
        <v>0</v>
      </c>
    </row>
    <row r="80" spans="1:5" ht="18" customHeight="1">
      <c r="A80" s="11" t="s">
        <v>146</v>
      </c>
      <c r="B80" s="12" t="s">
        <v>147</v>
      </c>
      <c r="C80" s="12"/>
      <c r="D80" s="13"/>
      <c r="E80" s="14">
        <v>0</v>
      </c>
    </row>
    <row r="81" spans="1:5" ht="18" customHeight="1">
      <c r="A81" s="11" t="s">
        <v>148</v>
      </c>
      <c r="B81" s="12" t="s">
        <v>149</v>
      </c>
      <c r="C81" s="12"/>
      <c r="D81" s="13">
        <v>77359475379</v>
      </c>
      <c r="E81" s="14">
        <v>77359475379</v>
      </c>
    </row>
    <row r="82" spans="1:5" ht="18" customHeight="1">
      <c r="A82" s="11" t="s">
        <v>150</v>
      </c>
      <c r="B82" s="12" t="s">
        <v>151</v>
      </c>
      <c r="C82" s="12"/>
      <c r="D82" s="13"/>
      <c r="E82" s="14">
        <v>0</v>
      </c>
    </row>
    <row r="83" spans="1:5" ht="18" customHeight="1">
      <c r="A83" s="11" t="s">
        <v>152</v>
      </c>
      <c r="B83" s="12" t="s">
        <v>153</v>
      </c>
      <c r="C83" s="12"/>
      <c r="D83" s="13"/>
      <c r="E83" s="14">
        <v>0</v>
      </c>
    </row>
    <row r="84" spans="1:5" ht="18" customHeight="1">
      <c r="A84" s="11" t="s">
        <v>154</v>
      </c>
      <c r="B84" s="12" t="s">
        <v>155</v>
      </c>
      <c r="C84" s="12"/>
      <c r="D84" s="13"/>
      <c r="E84" s="14">
        <v>0</v>
      </c>
    </row>
    <row r="85" spans="1:5" ht="18" customHeight="1">
      <c r="A85" s="11" t="s">
        <v>156</v>
      </c>
      <c r="B85" s="12" t="s">
        <v>157</v>
      </c>
      <c r="C85" s="12"/>
      <c r="D85" s="13"/>
      <c r="E85" s="14">
        <v>0</v>
      </c>
    </row>
    <row r="86" spans="1:5" ht="18" customHeight="1">
      <c r="A86" s="11" t="s">
        <v>158</v>
      </c>
      <c r="B86" s="12" t="s">
        <v>159</v>
      </c>
      <c r="C86" s="12"/>
      <c r="D86" s="13"/>
      <c r="E86" s="14">
        <v>0</v>
      </c>
    </row>
    <row r="87" spans="1:5" ht="18" customHeight="1">
      <c r="A87" s="10" t="s">
        <v>160</v>
      </c>
      <c r="B87" s="7" t="s">
        <v>161</v>
      </c>
      <c r="C87" s="7"/>
      <c r="D87" s="8">
        <f>D88+D101</f>
        <v>43844067240</v>
      </c>
      <c r="E87" s="9">
        <f>E88+E101</f>
        <v>43012456159</v>
      </c>
    </row>
    <row r="88" spans="1:5" ht="18" customHeight="1">
      <c r="A88" s="10" t="s">
        <v>162</v>
      </c>
      <c r="B88" s="7" t="s">
        <v>163</v>
      </c>
      <c r="C88" s="7"/>
      <c r="D88" s="8">
        <f>SUM(D89:D100)</f>
        <v>43844067240</v>
      </c>
      <c r="E88" s="9">
        <f>SUM(E89:E100)</f>
        <v>43012456159</v>
      </c>
    </row>
    <row r="89" spans="1:5" ht="18" customHeight="1">
      <c r="A89" s="11" t="s">
        <v>164</v>
      </c>
      <c r="B89" s="12" t="s">
        <v>165</v>
      </c>
      <c r="C89" s="12"/>
      <c r="D89" s="13">
        <v>46000000000</v>
      </c>
      <c r="E89" s="14">
        <v>46000000000</v>
      </c>
    </row>
    <row r="90" spans="1:5" ht="18" customHeight="1">
      <c r="A90" s="11" t="s">
        <v>166</v>
      </c>
      <c r="B90" s="12" t="s">
        <v>167</v>
      </c>
      <c r="C90" s="12"/>
      <c r="D90" s="13">
        <v>4118298000</v>
      </c>
      <c r="E90" s="14">
        <v>4118298000</v>
      </c>
    </row>
    <row r="91" spans="1:5" ht="18" customHeight="1">
      <c r="A91" s="11" t="s">
        <v>168</v>
      </c>
      <c r="B91" s="12" t="s">
        <v>169</v>
      </c>
      <c r="C91" s="12"/>
      <c r="D91" s="13"/>
      <c r="E91" s="14"/>
    </row>
    <row r="92" spans="1:5" ht="18" customHeight="1">
      <c r="A92" s="11" t="s">
        <v>170</v>
      </c>
      <c r="B92" s="12" t="s">
        <v>171</v>
      </c>
      <c r="C92" s="12"/>
      <c r="D92" s="13"/>
      <c r="E92" s="14"/>
    </row>
    <row r="93" spans="1:5" ht="18" customHeight="1">
      <c r="A93" s="11" t="s">
        <v>172</v>
      </c>
      <c r="B93" s="12" t="s">
        <v>173</v>
      </c>
      <c r="C93" s="12"/>
      <c r="D93" s="13"/>
      <c r="E93" s="14"/>
    </row>
    <row r="94" spans="1:5" ht="18" customHeight="1">
      <c r="A94" s="11" t="s">
        <v>174</v>
      </c>
      <c r="B94" s="12" t="s">
        <v>175</v>
      </c>
      <c r="C94" s="12"/>
      <c r="D94" s="13"/>
      <c r="E94" s="14"/>
    </row>
    <row r="95" spans="1:5" ht="18" customHeight="1">
      <c r="A95" s="11" t="s">
        <v>176</v>
      </c>
      <c r="B95" s="12" t="s">
        <v>177</v>
      </c>
      <c r="C95" s="12"/>
      <c r="D95" s="13">
        <v>1493774344</v>
      </c>
      <c r="E95" s="14">
        <v>1493774344</v>
      </c>
    </row>
    <row r="96" spans="1:5" ht="18" customHeight="1">
      <c r="A96" s="11" t="s">
        <v>178</v>
      </c>
      <c r="B96" s="12" t="s">
        <v>179</v>
      </c>
      <c r="C96" s="12"/>
      <c r="D96" s="13">
        <v>185488281</v>
      </c>
      <c r="E96" s="14">
        <v>185488281</v>
      </c>
    </row>
    <row r="97" spans="1:5" ht="18" customHeight="1">
      <c r="A97" s="11" t="s">
        <v>180</v>
      </c>
      <c r="B97" s="12" t="s">
        <v>181</v>
      </c>
      <c r="C97" s="12"/>
      <c r="D97" s="13"/>
      <c r="E97" s="14"/>
    </row>
    <row r="98" spans="1:5" ht="18" customHeight="1">
      <c r="A98" s="11" t="s">
        <v>182</v>
      </c>
      <c r="B98" s="12" t="s">
        <v>183</v>
      </c>
      <c r="C98" s="12"/>
      <c r="D98" s="59">
        <f>-8873493385+920000000</f>
        <v>-7953493385</v>
      </c>
      <c r="E98" s="60">
        <f>-9705104466+920000000</f>
        <v>-8785104466</v>
      </c>
    </row>
    <row r="99" spans="1:5" ht="18" customHeight="1">
      <c r="A99" s="11" t="s">
        <v>184</v>
      </c>
      <c r="B99" s="12" t="s">
        <v>185</v>
      </c>
      <c r="C99" s="12"/>
      <c r="D99" s="13">
        <v>0</v>
      </c>
      <c r="E99" s="14">
        <v>0</v>
      </c>
    </row>
    <row r="100" spans="1:5" ht="18" customHeight="1">
      <c r="A100" s="11" t="s">
        <v>186</v>
      </c>
      <c r="B100" s="12" t="s">
        <v>187</v>
      </c>
      <c r="C100" s="12"/>
      <c r="D100" s="13">
        <v>0</v>
      </c>
      <c r="E100" s="14">
        <v>0</v>
      </c>
    </row>
    <row r="101" spans="1:5" ht="18" customHeight="1">
      <c r="A101" s="10" t="s">
        <v>188</v>
      </c>
      <c r="B101" s="7" t="s">
        <v>189</v>
      </c>
      <c r="C101" s="7"/>
      <c r="D101" s="8">
        <v>0</v>
      </c>
      <c r="E101" s="9">
        <v>0</v>
      </c>
    </row>
    <row r="102" spans="1:5" ht="18" customHeight="1">
      <c r="A102" s="11" t="s">
        <v>190</v>
      </c>
      <c r="B102" s="12" t="s">
        <v>191</v>
      </c>
      <c r="C102" s="12"/>
      <c r="D102" s="13">
        <v>0</v>
      </c>
      <c r="E102" s="14">
        <v>0</v>
      </c>
    </row>
    <row r="103" spans="1:5" ht="18" customHeight="1">
      <c r="A103" s="11" t="s">
        <v>192</v>
      </c>
      <c r="B103" s="12" t="s">
        <v>193</v>
      </c>
      <c r="C103" s="12"/>
      <c r="D103" s="13">
        <v>0</v>
      </c>
      <c r="E103" s="14">
        <v>0</v>
      </c>
    </row>
    <row r="104" spans="1:5" ht="18" customHeight="1">
      <c r="A104" s="17" t="s">
        <v>194</v>
      </c>
      <c r="B104" s="18" t="s">
        <v>195</v>
      </c>
      <c r="C104" s="18"/>
      <c r="D104" s="19">
        <v>0</v>
      </c>
      <c r="E104" s="20">
        <v>0</v>
      </c>
    </row>
    <row r="105" spans="1:6" ht="18" customHeight="1">
      <c r="A105" s="21" t="s">
        <v>196</v>
      </c>
      <c r="B105" s="22" t="s">
        <v>197</v>
      </c>
      <c r="C105" s="22"/>
      <c r="D105" s="23">
        <f>D87+D64</f>
        <v>196162445651</v>
      </c>
      <c r="E105" s="24">
        <f>E87+E64</f>
        <v>212258133697</v>
      </c>
      <c r="F105" s="2"/>
    </row>
    <row r="106" spans="1:5" ht="18" customHeight="1">
      <c r="A106" s="25" t="s">
        <v>198</v>
      </c>
      <c r="B106" s="26"/>
      <c r="C106" s="26"/>
      <c r="D106" s="27">
        <v>0</v>
      </c>
      <c r="E106" s="28">
        <v>0</v>
      </c>
    </row>
    <row r="107" spans="1:5" ht="18" customHeight="1">
      <c r="A107" s="11" t="s">
        <v>199</v>
      </c>
      <c r="B107" s="12" t="s">
        <v>200</v>
      </c>
      <c r="C107" s="12"/>
      <c r="D107" s="13">
        <v>0</v>
      </c>
      <c r="E107" s="14">
        <v>0</v>
      </c>
    </row>
    <row r="108" spans="1:5" ht="18" customHeight="1">
      <c r="A108" s="11" t="s">
        <v>201</v>
      </c>
      <c r="B108" s="12" t="s">
        <v>202</v>
      </c>
      <c r="C108" s="12"/>
      <c r="D108" s="13">
        <v>0</v>
      </c>
      <c r="E108" s="14">
        <v>0</v>
      </c>
    </row>
    <row r="109" spans="1:5" ht="18" customHeight="1">
      <c r="A109" s="11" t="s">
        <v>203</v>
      </c>
      <c r="B109" s="12" t="s">
        <v>204</v>
      </c>
      <c r="C109" s="12"/>
      <c r="D109" s="13">
        <v>0</v>
      </c>
      <c r="E109" s="14">
        <v>0</v>
      </c>
    </row>
    <row r="110" spans="1:5" ht="18" customHeight="1">
      <c r="A110" s="11" t="s">
        <v>205</v>
      </c>
      <c r="B110" s="12" t="s">
        <v>206</v>
      </c>
      <c r="C110" s="12"/>
      <c r="D110" s="13">
        <v>0</v>
      </c>
      <c r="E110" s="14">
        <v>0</v>
      </c>
    </row>
    <row r="111" spans="1:5" ht="18" customHeight="1">
      <c r="A111" s="11" t="s">
        <v>207</v>
      </c>
      <c r="B111" s="12" t="s">
        <v>208</v>
      </c>
      <c r="C111" s="12"/>
      <c r="D111" s="13">
        <v>0</v>
      </c>
      <c r="E111" s="14">
        <v>0</v>
      </c>
    </row>
    <row r="112" spans="1:5" ht="18" customHeight="1" thickBot="1">
      <c r="A112" s="29" t="s">
        <v>209</v>
      </c>
      <c r="B112" s="30" t="s">
        <v>210</v>
      </c>
      <c r="C112" s="30"/>
      <c r="D112" s="31">
        <v>0</v>
      </c>
      <c r="E112" s="32">
        <v>0</v>
      </c>
    </row>
    <row r="113" spans="1:5" ht="18" customHeight="1">
      <c r="A113" s="33"/>
      <c r="B113" s="33"/>
      <c r="C113" s="33"/>
      <c r="D113" s="33"/>
      <c r="E113" s="33"/>
    </row>
    <row r="114" spans="1:5" ht="18" customHeight="1">
      <c r="A114" s="33"/>
      <c r="B114" s="33"/>
      <c r="C114" s="33"/>
      <c r="D114" s="94" t="s">
        <v>302</v>
      </c>
      <c r="E114" s="94"/>
    </row>
    <row r="115" spans="1:5" ht="18" customHeight="1">
      <c r="A115" s="33" t="s">
        <v>211</v>
      </c>
      <c r="B115" s="33"/>
      <c r="C115" s="33"/>
      <c r="D115" s="34"/>
      <c r="E115" s="34"/>
    </row>
    <row r="116" spans="1:5" ht="18" customHeight="1">
      <c r="A116" s="33"/>
      <c r="B116" s="33"/>
      <c r="C116" s="33"/>
      <c r="D116" s="33"/>
      <c r="E116" s="33"/>
    </row>
    <row r="117" spans="1:5" ht="18" customHeight="1">
      <c r="A117" s="33"/>
      <c r="B117" s="33"/>
      <c r="C117" s="33"/>
      <c r="D117" s="33"/>
      <c r="E117" s="33"/>
    </row>
    <row r="118" spans="1:5" ht="18" customHeight="1">
      <c r="A118" s="33"/>
      <c r="B118" s="33"/>
      <c r="C118" s="33"/>
      <c r="D118" s="33"/>
      <c r="E118" s="33"/>
    </row>
    <row r="119" spans="1:5" ht="18" customHeight="1">
      <c r="A119" s="33"/>
      <c r="B119" s="33"/>
      <c r="C119" s="33"/>
      <c r="D119" s="33"/>
      <c r="E119" s="33"/>
    </row>
    <row r="120" spans="1:5" ht="18" customHeight="1">
      <c r="A120" s="33" t="s">
        <v>212</v>
      </c>
      <c r="B120" s="33"/>
      <c r="C120" s="33"/>
      <c r="D120" s="33"/>
      <c r="E120" s="33"/>
    </row>
    <row r="121" spans="1:5" ht="18" customHeight="1">
      <c r="A121" s="33"/>
      <c r="B121" s="33"/>
      <c r="C121" s="33"/>
      <c r="D121" s="33"/>
      <c r="E121" s="33"/>
    </row>
    <row r="122" spans="1:5" ht="18" customHeight="1">
      <c r="A122" s="33"/>
      <c r="B122" s="33"/>
      <c r="C122" s="33"/>
      <c r="D122" s="33"/>
      <c r="E122" s="33"/>
    </row>
    <row r="123" spans="1:5" ht="18" customHeight="1">
      <c r="A123" s="33"/>
      <c r="B123" s="33"/>
      <c r="C123" s="33"/>
      <c r="D123" s="33"/>
      <c r="E123" s="33"/>
    </row>
    <row r="124" spans="1:5" ht="18" customHeight="1">
      <c r="A124" s="33"/>
      <c r="B124" s="33"/>
      <c r="C124" s="33"/>
      <c r="D124" s="33"/>
      <c r="E124" s="33"/>
    </row>
    <row r="125" spans="1:5" ht="18" customHeight="1">
      <c r="A125" s="33"/>
      <c r="B125" s="33"/>
      <c r="C125" s="33"/>
      <c r="D125" s="33"/>
      <c r="E125" s="33"/>
    </row>
    <row r="126" spans="1:5" ht="19.5" customHeight="1">
      <c r="A126" s="33"/>
      <c r="B126" s="33"/>
      <c r="C126" s="33"/>
      <c r="D126" s="33"/>
      <c r="E126" s="33"/>
    </row>
    <row r="127" spans="1:5" ht="19.5" customHeight="1">
      <c r="A127" s="33"/>
      <c r="B127" s="33"/>
      <c r="C127" s="33"/>
      <c r="D127" s="33"/>
      <c r="E127" s="33"/>
    </row>
    <row r="128" spans="1:5" ht="19.5" customHeight="1">
      <c r="A128" s="33"/>
      <c r="B128" s="33"/>
      <c r="C128" s="33"/>
      <c r="D128" s="33"/>
      <c r="E128" s="33"/>
    </row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mergeCells count="8">
    <mergeCell ref="A3:B3"/>
    <mergeCell ref="C3:E3"/>
    <mergeCell ref="A5:E5"/>
    <mergeCell ref="D114:E114"/>
    <mergeCell ref="A1:B1"/>
    <mergeCell ref="C1:E1"/>
    <mergeCell ref="A2:B2"/>
    <mergeCell ref="C2:E2"/>
  </mergeCells>
  <printOptions/>
  <pageMargins left="0.75" right="0.2" top="0.38" bottom="0.56" header="0.39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7">
      <selection activeCell="D16" sqref="D16"/>
    </sheetView>
  </sheetViews>
  <sheetFormatPr defaultColWidth="9.140625" defaultRowHeight="12.75"/>
  <cols>
    <col min="1" max="1" width="42.8515625" style="0" customWidth="1"/>
    <col min="4" max="4" width="16.140625" style="0" customWidth="1"/>
    <col min="5" max="5" width="15.421875" style="0" customWidth="1"/>
  </cols>
  <sheetData>
    <row r="1" spans="1:5" ht="12.75">
      <c r="A1" s="88" t="s">
        <v>0</v>
      </c>
      <c r="B1" s="89"/>
      <c r="C1" s="90" t="s">
        <v>305</v>
      </c>
      <c r="D1" s="90"/>
      <c r="E1" s="90"/>
    </row>
    <row r="2" spans="1:5" ht="18">
      <c r="A2" s="89" t="s">
        <v>1</v>
      </c>
      <c r="B2" s="89"/>
      <c r="C2" s="91" t="s">
        <v>2</v>
      </c>
      <c r="D2" s="91"/>
      <c r="E2" s="91"/>
    </row>
    <row r="3" spans="1:5" ht="12.75">
      <c r="A3" s="89" t="s">
        <v>3</v>
      </c>
      <c r="B3" s="89"/>
      <c r="C3" s="92" t="s">
        <v>303</v>
      </c>
      <c r="D3" s="92"/>
      <c r="E3" s="92"/>
    </row>
    <row r="4" spans="1:5" ht="12.75">
      <c r="A4" s="3"/>
      <c r="B4" s="3"/>
      <c r="C4" s="95"/>
      <c r="D4" s="95"/>
      <c r="E4" s="3"/>
    </row>
    <row r="5" spans="1:5" ht="19.5">
      <c r="A5" s="93" t="s">
        <v>258</v>
      </c>
      <c r="B5" s="93"/>
      <c r="C5" s="93"/>
      <c r="D5" s="93"/>
      <c r="E5" s="93"/>
    </row>
    <row r="6" spans="1:5" ht="13.5" thickBot="1">
      <c r="A6" s="3"/>
      <c r="B6" s="3"/>
      <c r="C6" s="3"/>
      <c r="D6" s="3"/>
      <c r="E6" s="3"/>
    </row>
    <row r="7" spans="1:5" ht="36">
      <c r="A7" s="4" t="s">
        <v>5</v>
      </c>
      <c r="B7" s="5" t="s">
        <v>6</v>
      </c>
      <c r="C7" s="5" t="s">
        <v>7</v>
      </c>
      <c r="D7" s="5" t="s">
        <v>259</v>
      </c>
      <c r="E7" s="6" t="s">
        <v>260</v>
      </c>
    </row>
    <row r="8" spans="1:5" ht="16.5" customHeight="1">
      <c r="A8" s="61" t="s">
        <v>261</v>
      </c>
      <c r="B8" s="49"/>
      <c r="C8" s="50"/>
      <c r="D8" s="51">
        <v>0</v>
      </c>
      <c r="E8" s="62">
        <v>0</v>
      </c>
    </row>
    <row r="9" spans="1:5" ht="16.5" customHeight="1">
      <c r="A9" s="63" t="s">
        <v>262</v>
      </c>
      <c r="B9" s="52" t="s">
        <v>200</v>
      </c>
      <c r="C9" s="53"/>
      <c r="D9" s="54">
        <v>33424135732</v>
      </c>
      <c r="E9" s="64">
        <f>119238276742-26170225</f>
        <v>119212106517</v>
      </c>
    </row>
    <row r="10" spans="1:5" ht="16.5" customHeight="1">
      <c r="A10" s="63" t="s">
        <v>263</v>
      </c>
      <c r="B10" s="52" t="s">
        <v>202</v>
      </c>
      <c r="C10" s="53"/>
      <c r="D10" s="55">
        <v>-4634314540</v>
      </c>
      <c r="E10" s="65">
        <v>-5482570392</v>
      </c>
    </row>
    <row r="11" spans="1:5" ht="16.5" customHeight="1">
      <c r="A11" s="63" t="s">
        <v>264</v>
      </c>
      <c r="B11" s="52" t="s">
        <v>204</v>
      </c>
      <c r="C11" s="53"/>
      <c r="D11" s="55">
        <v>-993199134</v>
      </c>
      <c r="E11" s="65">
        <v>-1248471325</v>
      </c>
    </row>
    <row r="12" spans="1:5" ht="16.5" customHeight="1">
      <c r="A12" s="63" t="s">
        <v>265</v>
      </c>
      <c r="B12" s="52" t="s">
        <v>206</v>
      </c>
      <c r="C12" s="53"/>
      <c r="D12" s="55">
        <v>-537642360</v>
      </c>
      <c r="E12" s="65">
        <v>-2047390602</v>
      </c>
    </row>
    <row r="13" spans="1:5" ht="16.5" customHeight="1">
      <c r="A13" s="63" t="s">
        <v>266</v>
      </c>
      <c r="B13" s="52" t="s">
        <v>208</v>
      </c>
      <c r="C13" s="53"/>
      <c r="D13" s="55"/>
      <c r="E13" s="65">
        <v>0</v>
      </c>
    </row>
    <row r="14" spans="1:5" ht="16.5" customHeight="1">
      <c r="A14" s="63" t="s">
        <v>267</v>
      </c>
      <c r="B14" s="52" t="s">
        <v>210</v>
      </c>
      <c r="C14" s="53"/>
      <c r="D14" s="55"/>
      <c r="E14" s="65">
        <v>26170225</v>
      </c>
    </row>
    <row r="15" spans="1:5" ht="16.5" customHeight="1">
      <c r="A15" s="63" t="s">
        <v>268</v>
      </c>
      <c r="B15" s="52" t="s">
        <v>269</v>
      </c>
      <c r="C15" s="53"/>
      <c r="D15" s="55">
        <v>-19678905336</v>
      </c>
      <c r="E15" s="65">
        <v>-108928665783</v>
      </c>
    </row>
    <row r="16" spans="1:5" ht="16.5" customHeight="1">
      <c r="A16" s="61" t="s">
        <v>270</v>
      </c>
      <c r="B16" s="49" t="s">
        <v>225</v>
      </c>
      <c r="C16" s="50"/>
      <c r="D16" s="56">
        <f>SUM(D9:D15)</f>
        <v>7580074362</v>
      </c>
      <c r="E16" s="66">
        <f>SUM(E9:E15)</f>
        <v>1531178640</v>
      </c>
    </row>
    <row r="17" spans="1:5" ht="16.5" customHeight="1">
      <c r="A17" s="61" t="s">
        <v>271</v>
      </c>
      <c r="B17" s="49"/>
      <c r="C17" s="50"/>
      <c r="D17" s="56">
        <v>0</v>
      </c>
      <c r="E17" s="66">
        <v>0</v>
      </c>
    </row>
    <row r="18" spans="1:5" ht="16.5" customHeight="1">
      <c r="A18" s="63" t="s">
        <v>272</v>
      </c>
      <c r="B18" s="52" t="s">
        <v>227</v>
      </c>
      <c r="C18" s="53"/>
      <c r="D18" s="55">
        <v>0</v>
      </c>
      <c r="E18" s="65">
        <v>0</v>
      </c>
    </row>
    <row r="19" spans="1:5" ht="16.5" customHeight="1">
      <c r="A19" s="63" t="s">
        <v>273</v>
      </c>
      <c r="B19" s="52" t="s">
        <v>229</v>
      </c>
      <c r="C19" s="53"/>
      <c r="D19" s="55">
        <v>0</v>
      </c>
      <c r="E19" s="65">
        <v>0</v>
      </c>
    </row>
    <row r="20" spans="1:5" ht="16.5" customHeight="1">
      <c r="A20" s="63" t="s">
        <v>274</v>
      </c>
      <c r="B20" s="52" t="s">
        <v>231</v>
      </c>
      <c r="C20" s="53"/>
      <c r="D20" s="55">
        <v>0</v>
      </c>
      <c r="E20" s="65">
        <v>0</v>
      </c>
    </row>
    <row r="21" spans="1:5" ht="16.5" customHeight="1">
      <c r="A21" s="63" t="s">
        <v>275</v>
      </c>
      <c r="B21" s="52" t="s">
        <v>233</v>
      </c>
      <c r="C21" s="53"/>
      <c r="D21" s="55">
        <v>0</v>
      </c>
      <c r="E21" s="65">
        <v>0</v>
      </c>
    </row>
    <row r="22" spans="1:5" ht="16.5" customHeight="1">
      <c r="A22" s="63" t="s">
        <v>276</v>
      </c>
      <c r="B22" s="52" t="s">
        <v>235</v>
      </c>
      <c r="C22" s="53"/>
      <c r="D22" s="55">
        <v>0</v>
      </c>
      <c r="E22" s="65">
        <v>0</v>
      </c>
    </row>
    <row r="23" spans="1:5" ht="16.5" customHeight="1">
      <c r="A23" s="63" t="s">
        <v>277</v>
      </c>
      <c r="B23" s="52" t="s">
        <v>278</v>
      </c>
      <c r="C23" s="53"/>
      <c r="D23" s="55">
        <v>0</v>
      </c>
      <c r="E23" s="65">
        <v>0</v>
      </c>
    </row>
    <row r="24" spans="1:5" ht="16.5" customHeight="1">
      <c r="A24" s="63" t="s">
        <v>279</v>
      </c>
      <c r="B24" s="52" t="s">
        <v>280</v>
      </c>
      <c r="C24" s="53"/>
      <c r="D24" s="55">
        <v>3708579</v>
      </c>
      <c r="E24" s="65">
        <v>270269093</v>
      </c>
    </row>
    <row r="25" spans="1:5" ht="16.5" customHeight="1">
      <c r="A25" s="61" t="s">
        <v>281</v>
      </c>
      <c r="B25" s="49" t="s">
        <v>237</v>
      </c>
      <c r="C25" s="50"/>
      <c r="D25" s="56">
        <f>SUM(D18:D24)</f>
        <v>3708579</v>
      </c>
      <c r="E25" s="66">
        <f>SUM(E18:E24)</f>
        <v>270269093</v>
      </c>
    </row>
    <row r="26" spans="1:5" ht="16.5" customHeight="1">
      <c r="A26" s="61" t="s">
        <v>282</v>
      </c>
      <c r="B26" s="49"/>
      <c r="C26" s="50"/>
      <c r="D26" s="56">
        <v>0</v>
      </c>
      <c r="E26" s="66">
        <v>0</v>
      </c>
    </row>
    <row r="27" spans="1:5" ht="16.5" customHeight="1">
      <c r="A27" s="63" t="s">
        <v>283</v>
      </c>
      <c r="B27" s="52" t="s">
        <v>239</v>
      </c>
      <c r="C27" s="53"/>
      <c r="D27" s="55">
        <v>0</v>
      </c>
      <c r="E27" s="65">
        <v>0</v>
      </c>
    </row>
    <row r="28" spans="1:5" ht="16.5" customHeight="1">
      <c r="A28" s="63" t="s">
        <v>284</v>
      </c>
      <c r="B28" s="52" t="s">
        <v>241</v>
      </c>
      <c r="C28" s="53"/>
      <c r="D28" s="55">
        <v>0</v>
      </c>
      <c r="E28" s="65">
        <v>0</v>
      </c>
    </row>
    <row r="29" spans="1:5" ht="16.5" customHeight="1">
      <c r="A29" s="63" t="s">
        <v>285</v>
      </c>
      <c r="B29" s="52" t="s">
        <v>286</v>
      </c>
      <c r="C29" s="53"/>
      <c r="D29" s="55">
        <v>750000000</v>
      </c>
      <c r="E29" s="65">
        <v>8065300000</v>
      </c>
    </row>
    <row r="30" spans="1:5" ht="16.5" customHeight="1">
      <c r="A30" s="63" t="s">
        <v>287</v>
      </c>
      <c r="B30" s="52" t="s">
        <v>288</v>
      </c>
      <c r="C30" s="53"/>
      <c r="D30" s="55">
        <v>-5450000000</v>
      </c>
      <c r="E30" s="65">
        <v>-19503663043</v>
      </c>
    </row>
    <row r="31" spans="1:5" ht="16.5" customHeight="1">
      <c r="A31" s="63" t="s">
        <v>289</v>
      </c>
      <c r="B31" s="52" t="s">
        <v>290</v>
      </c>
      <c r="C31" s="53"/>
      <c r="D31" s="55">
        <v>0</v>
      </c>
      <c r="E31" s="65">
        <v>0</v>
      </c>
    </row>
    <row r="32" spans="1:5" ht="16.5" customHeight="1">
      <c r="A32" s="63" t="s">
        <v>291</v>
      </c>
      <c r="B32" s="52" t="s">
        <v>292</v>
      </c>
      <c r="C32" s="53"/>
      <c r="D32" s="55">
        <v>0</v>
      </c>
      <c r="E32" s="65">
        <v>0</v>
      </c>
    </row>
    <row r="33" spans="1:5" ht="16.5" customHeight="1">
      <c r="A33" s="61" t="s">
        <v>293</v>
      </c>
      <c r="B33" s="49" t="s">
        <v>243</v>
      </c>
      <c r="C33" s="50"/>
      <c r="D33" s="56">
        <f>SUM(D27:D32)</f>
        <v>-4700000000</v>
      </c>
      <c r="E33" s="66">
        <f>SUM(E27:E32)</f>
        <v>-11438363043</v>
      </c>
    </row>
    <row r="34" spans="1:5" ht="16.5" customHeight="1">
      <c r="A34" s="61" t="s">
        <v>294</v>
      </c>
      <c r="B34" s="49" t="s">
        <v>247</v>
      </c>
      <c r="C34" s="50"/>
      <c r="D34" s="56">
        <f>D16+D25+D33</f>
        <v>2883782941</v>
      </c>
      <c r="E34" s="66">
        <f>E16+E25+E33</f>
        <v>-9636915310</v>
      </c>
    </row>
    <row r="35" spans="1:5" ht="16.5" customHeight="1">
      <c r="A35" s="63" t="s">
        <v>295</v>
      </c>
      <c r="B35" s="52" t="s">
        <v>253</v>
      </c>
      <c r="C35" s="53"/>
      <c r="D35" s="55">
        <v>1203455215</v>
      </c>
      <c r="E35" s="65">
        <v>18445692975</v>
      </c>
    </row>
    <row r="36" spans="1:5" ht="16.5" customHeight="1">
      <c r="A36" s="63" t="s">
        <v>296</v>
      </c>
      <c r="B36" s="52" t="s">
        <v>297</v>
      </c>
      <c r="C36" s="53"/>
      <c r="D36" s="55">
        <v>0</v>
      </c>
      <c r="E36" s="65">
        <v>0</v>
      </c>
    </row>
    <row r="37" spans="1:5" ht="16.5" customHeight="1" thickBot="1">
      <c r="A37" s="67" t="s">
        <v>298</v>
      </c>
      <c r="B37" s="68" t="s">
        <v>255</v>
      </c>
      <c r="C37" s="69"/>
      <c r="D37" s="70">
        <f>D34+D35</f>
        <v>4087238156</v>
      </c>
      <c r="E37" s="71">
        <f>E34+E35</f>
        <v>8808777665</v>
      </c>
    </row>
    <row r="38" spans="1:5" ht="15" customHeight="1">
      <c r="A38" s="3"/>
      <c r="B38" s="57"/>
      <c r="C38" s="3"/>
      <c r="D38" s="3"/>
      <c r="E38" s="58"/>
    </row>
    <row r="39" spans="1:5" ht="15" customHeight="1">
      <c r="A39" s="33"/>
      <c r="B39" s="33"/>
      <c r="C39" s="33"/>
      <c r="D39" s="94" t="s">
        <v>302</v>
      </c>
      <c r="E39" s="94"/>
    </row>
    <row r="40" spans="1:5" ht="15" customHeight="1">
      <c r="A40" s="33" t="s">
        <v>211</v>
      </c>
      <c r="B40" s="33"/>
      <c r="C40" s="33"/>
      <c r="D40" s="33"/>
      <c r="E40" s="33"/>
    </row>
    <row r="41" spans="1:5" ht="15" customHeight="1">
      <c r="A41" s="3"/>
      <c r="B41" s="57"/>
      <c r="C41" s="3"/>
      <c r="D41" s="3"/>
      <c r="E41" s="58"/>
    </row>
    <row r="42" spans="1:5" ht="15" customHeight="1">
      <c r="A42" s="3"/>
      <c r="B42" s="57"/>
      <c r="C42" s="3"/>
      <c r="D42" s="3"/>
      <c r="E42" s="58"/>
    </row>
    <row r="43" spans="1:5" ht="15" customHeight="1">
      <c r="A43" s="3"/>
      <c r="B43" s="57"/>
      <c r="C43" s="3"/>
      <c r="D43" s="3"/>
      <c r="E43" s="58"/>
    </row>
    <row r="44" spans="1:5" ht="15" customHeight="1">
      <c r="A44" s="3"/>
      <c r="B44" s="57"/>
      <c r="C44" s="3"/>
      <c r="D44" s="3"/>
      <c r="E44" s="58"/>
    </row>
    <row r="45" spans="1:5" ht="15" customHeight="1">
      <c r="A45" s="3" t="s">
        <v>299</v>
      </c>
      <c r="B45" s="57"/>
      <c r="C45" s="3"/>
      <c r="D45" s="3"/>
      <c r="E45" s="58"/>
    </row>
    <row r="46" spans="1:5" ht="15" customHeight="1">
      <c r="A46" s="3"/>
      <c r="B46" s="57"/>
      <c r="C46" s="3"/>
      <c r="D46" s="3"/>
      <c r="E46" s="58"/>
    </row>
    <row r="47" spans="1:5" ht="15" customHeight="1">
      <c r="A47" s="3"/>
      <c r="B47" s="57"/>
      <c r="C47" s="3"/>
      <c r="D47" s="3"/>
      <c r="E47" s="58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9">
    <mergeCell ref="D39:E39"/>
    <mergeCell ref="A3:B3"/>
    <mergeCell ref="C3:E3"/>
    <mergeCell ref="C4:D4"/>
    <mergeCell ref="A5:E5"/>
    <mergeCell ref="A1:B1"/>
    <mergeCell ref="C1:E1"/>
    <mergeCell ref="A2:B2"/>
    <mergeCell ref="C2:E2"/>
  </mergeCells>
  <printOptions/>
  <pageMargins left="0.75" right="0.2" top="0.53" bottom="0.46" header="0.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0">
      <selection activeCell="F19" sqref="F19"/>
    </sheetView>
  </sheetViews>
  <sheetFormatPr defaultColWidth="9.140625" defaultRowHeight="12.75"/>
  <cols>
    <col min="1" max="1" width="35.7109375" style="0" customWidth="1"/>
    <col min="2" max="2" width="6.57421875" style="0" customWidth="1"/>
    <col min="3" max="3" width="7.421875" style="0" customWidth="1"/>
    <col min="4" max="4" width="14.421875" style="0" customWidth="1"/>
    <col min="5" max="5" width="13.00390625" style="0" customWidth="1"/>
    <col min="6" max="6" width="13.8515625" style="0" customWidth="1"/>
    <col min="7" max="7" width="14.421875" style="0" customWidth="1"/>
  </cols>
  <sheetData>
    <row r="1" spans="1:7" ht="12.75">
      <c r="A1" s="88" t="s">
        <v>0</v>
      </c>
      <c r="B1" s="89"/>
      <c r="C1" s="90" t="s">
        <v>304</v>
      </c>
      <c r="D1" s="90"/>
      <c r="E1" s="90"/>
      <c r="F1" s="90"/>
      <c r="G1" s="90"/>
    </row>
    <row r="2" spans="1:7" ht="18">
      <c r="A2" s="89" t="s">
        <v>1</v>
      </c>
      <c r="B2" s="89"/>
      <c r="C2" s="91" t="s">
        <v>2</v>
      </c>
      <c r="D2" s="91"/>
      <c r="E2" s="91"/>
      <c r="F2" s="91"/>
      <c r="G2" s="91"/>
    </row>
    <row r="3" spans="1:7" ht="12.75">
      <c r="A3" s="89" t="s">
        <v>3</v>
      </c>
      <c r="B3" s="89"/>
      <c r="C3" s="96" t="s">
        <v>303</v>
      </c>
      <c r="D3" s="96"/>
      <c r="E3" s="96"/>
      <c r="F3" s="96"/>
      <c r="G3" s="96"/>
    </row>
    <row r="4" spans="1:7" ht="12.75">
      <c r="A4" s="3"/>
      <c r="B4" s="3"/>
      <c r="C4" s="95"/>
      <c r="D4" s="95"/>
      <c r="E4" s="95"/>
      <c r="F4" s="95"/>
      <c r="G4" s="3"/>
    </row>
    <row r="5" spans="1:7" ht="19.5">
      <c r="A5" s="93" t="s">
        <v>213</v>
      </c>
      <c r="B5" s="93"/>
      <c r="C5" s="93"/>
      <c r="D5" s="93"/>
      <c r="E5" s="93"/>
      <c r="F5" s="93"/>
      <c r="G5" s="93"/>
    </row>
    <row r="6" spans="1:7" ht="13.5" thickBot="1">
      <c r="A6" s="3"/>
      <c r="B6" s="3"/>
      <c r="C6" s="3"/>
      <c r="D6" s="3"/>
      <c r="E6" s="3"/>
      <c r="F6" s="3"/>
      <c r="G6" s="3"/>
    </row>
    <row r="7" spans="1:7" ht="48">
      <c r="A7" s="72" t="s">
        <v>5</v>
      </c>
      <c r="B7" s="73" t="s">
        <v>6</v>
      </c>
      <c r="C7" s="73" t="s">
        <v>7</v>
      </c>
      <c r="D7" s="73" t="s">
        <v>214</v>
      </c>
      <c r="E7" s="73" t="s">
        <v>215</v>
      </c>
      <c r="F7" s="73" t="s">
        <v>216</v>
      </c>
      <c r="G7" s="74" t="s">
        <v>217</v>
      </c>
    </row>
    <row r="8" spans="1:7" ht="21.75" customHeight="1">
      <c r="A8" s="75" t="s">
        <v>218</v>
      </c>
      <c r="B8" s="35" t="s">
        <v>200</v>
      </c>
      <c r="C8" s="36"/>
      <c r="D8" s="37">
        <v>26314429125</v>
      </c>
      <c r="E8" s="37">
        <v>5254525973</v>
      </c>
      <c r="F8" s="37">
        <v>26314429125</v>
      </c>
      <c r="G8" s="76">
        <v>5254525973</v>
      </c>
    </row>
    <row r="9" spans="1:7" ht="21.75" customHeight="1">
      <c r="A9" s="77" t="s">
        <v>219</v>
      </c>
      <c r="B9" s="38" t="s">
        <v>202</v>
      </c>
      <c r="C9" s="39"/>
      <c r="D9" s="40"/>
      <c r="E9" s="40"/>
      <c r="F9" s="40">
        <v>0</v>
      </c>
      <c r="G9" s="78">
        <v>0</v>
      </c>
    </row>
    <row r="10" spans="1:7" ht="21.75" customHeight="1">
      <c r="A10" s="79" t="s">
        <v>220</v>
      </c>
      <c r="B10" s="41" t="s">
        <v>221</v>
      </c>
      <c r="C10" s="42"/>
      <c r="D10" s="43">
        <f>D8-D9</f>
        <v>26314429125</v>
      </c>
      <c r="E10" s="43">
        <f>E8-E9</f>
        <v>5254525973</v>
      </c>
      <c r="F10" s="43">
        <f>F8-F9</f>
        <v>26314429125</v>
      </c>
      <c r="G10" s="80">
        <f>G8-G9</f>
        <v>5254525973</v>
      </c>
    </row>
    <row r="11" spans="1:7" ht="21.75" customHeight="1">
      <c r="A11" s="77" t="s">
        <v>222</v>
      </c>
      <c r="B11" s="38" t="s">
        <v>223</v>
      </c>
      <c r="C11" s="39"/>
      <c r="D11" s="40">
        <v>23671215373</v>
      </c>
      <c r="E11" s="40">
        <v>4873984776</v>
      </c>
      <c r="F11" s="40">
        <v>23671215373</v>
      </c>
      <c r="G11" s="78">
        <v>4873984776</v>
      </c>
    </row>
    <row r="12" spans="1:7" ht="21.75" customHeight="1">
      <c r="A12" s="79" t="s">
        <v>224</v>
      </c>
      <c r="B12" s="41" t="s">
        <v>225</v>
      </c>
      <c r="C12" s="42"/>
      <c r="D12" s="43">
        <f>D10-D11</f>
        <v>2643213752</v>
      </c>
      <c r="E12" s="43">
        <f>E10-E11</f>
        <v>380541197</v>
      </c>
      <c r="F12" s="43">
        <f>F10-F11</f>
        <v>2643213752</v>
      </c>
      <c r="G12" s="80">
        <f>G10-G11</f>
        <v>380541197</v>
      </c>
    </row>
    <row r="13" spans="1:7" ht="21.75" customHeight="1">
      <c r="A13" s="77" t="s">
        <v>226</v>
      </c>
      <c r="B13" s="38" t="s">
        <v>227</v>
      </c>
      <c r="C13" s="39"/>
      <c r="D13" s="40">
        <v>3708579</v>
      </c>
      <c r="E13" s="40">
        <v>202019093</v>
      </c>
      <c r="F13" s="40">
        <v>3708579</v>
      </c>
      <c r="G13" s="78">
        <v>202019093</v>
      </c>
    </row>
    <row r="14" spans="1:7" ht="21.75" customHeight="1">
      <c r="A14" s="77" t="s">
        <v>228</v>
      </c>
      <c r="B14" s="38" t="s">
        <v>229</v>
      </c>
      <c r="C14" s="39"/>
      <c r="D14" s="40">
        <f>D15</f>
        <v>280629860</v>
      </c>
      <c r="E14" s="40">
        <f>E15</f>
        <v>540499648</v>
      </c>
      <c r="F14" s="40">
        <f>F15</f>
        <v>280629860</v>
      </c>
      <c r="G14" s="78">
        <f>G15</f>
        <v>540499648</v>
      </c>
    </row>
    <row r="15" spans="1:7" ht="21.75" customHeight="1">
      <c r="A15" s="77" t="s">
        <v>230</v>
      </c>
      <c r="B15" s="38" t="s">
        <v>231</v>
      </c>
      <c r="C15" s="39"/>
      <c r="D15" s="40">
        <v>280629860</v>
      </c>
      <c r="E15" s="40">
        <v>540499648</v>
      </c>
      <c r="F15" s="40">
        <v>280629860</v>
      </c>
      <c r="G15" s="78">
        <v>540499648</v>
      </c>
    </row>
    <row r="16" spans="1:7" ht="21.75" customHeight="1">
      <c r="A16" s="77" t="s">
        <v>232</v>
      </c>
      <c r="B16" s="38" t="s">
        <v>233</v>
      </c>
      <c r="C16" s="39"/>
      <c r="D16" s="40"/>
      <c r="E16" s="40"/>
      <c r="F16" s="40"/>
      <c r="G16" s="78"/>
    </row>
    <row r="17" spans="1:7" ht="21.75" customHeight="1">
      <c r="A17" s="77" t="s">
        <v>234</v>
      </c>
      <c r="B17" s="38" t="s">
        <v>235</v>
      </c>
      <c r="C17" s="39"/>
      <c r="D17" s="40">
        <v>1245635686</v>
      </c>
      <c r="E17" s="40">
        <v>534599552</v>
      </c>
      <c r="F17" s="40">
        <v>1245635686</v>
      </c>
      <c r="G17" s="78">
        <v>534599552</v>
      </c>
    </row>
    <row r="18" spans="1:7" ht="21.75" customHeight="1">
      <c r="A18" s="79" t="s">
        <v>236</v>
      </c>
      <c r="B18" s="41" t="s">
        <v>237</v>
      </c>
      <c r="C18" s="42"/>
      <c r="D18" s="44">
        <f>D12+D13-D14-D17</f>
        <v>1120656785</v>
      </c>
      <c r="E18" s="45">
        <f>E12+E13-E14-E17</f>
        <v>-492538910</v>
      </c>
      <c r="F18" s="44">
        <f>F12+F13-F14-F17</f>
        <v>1120656785</v>
      </c>
      <c r="G18" s="81">
        <f>G12+G13-G14-G16-G17</f>
        <v>-492538910</v>
      </c>
    </row>
    <row r="19" spans="1:7" ht="21.75" customHeight="1">
      <c r="A19" s="77" t="s">
        <v>238</v>
      </c>
      <c r="B19" s="38" t="s">
        <v>239</v>
      </c>
      <c r="C19" s="39"/>
      <c r="D19" s="40"/>
      <c r="E19" s="46">
        <v>26170225</v>
      </c>
      <c r="F19" s="40"/>
      <c r="G19" s="78">
        <v>26170225</v>
      </c>
    </row>
    <row r="20" spans="1:7" ht="21.75" customHeight="1">
      <c r="A20" s="77" t="s">
        <v>240</v>
      </c>
      <c r="B20" s="38" t="s">
        <v>241</v>
      </c>
      <c r="C20" s="39"/>
      <c r="D20" s="40">
        <v>11842011</v>
      </c>
      <c r="E20" s="46">
        <v>141590</v>
      </c>
      <c r="F20" s="40">
        <v>11842011</v>
      </c>
      <c r="G20" s="78">
        <v>141590</v>
      </c>
    </row>
    <row r="21" spans="1:7" ht="21.75" customHeight="1">
      <c r="A21" s="79" t="s">
        <v>242</v>
      </c>
      <c r="B21" s="41" t="s">
        <v>243</v>
      </c>
      <c r="C21" s="42"/>
      <c r="D21" s="44">
        <f>D19-D20</f>
        <v>-11842011</v>
      </c>
      <c r="E21" s="44">
        <f>E19-E20</f>
        <v>26028635</v>
      </c>
      <c r="F21" s="44">
        <f>F19-F20</f>
        <v>-11842011</v>
      </c>
      <c r="G21" s="80">
        <f>G19-G20</f>
        <v>26028635</v>
      </c>
    </row>
    <row r="22" spans="1:7" ht="21.75" customHeight="1">
      <c r="A22" s="77" t="s">
        <v>244</v>
      </c>
      <c r="B22" s="38" t="s">
        <v>245</v>
      </c>
      <c r="C22" s="39"/>
      <c r="D22" s="40"/>
      <c r="E22" s="46"/>
      <c r="F22" s="40"/>
      <c r="G22" s="78"/>
    </row>
    <row r="23" spans="1:7" ht="21.75" customHeight="1">
      <c r="A23" s="79" t="s">
        <v>246</v>
      </c>
      <c r="B23" s="41" t="s">
        <v>247</v>
      </c>
      <c r="C23" s="42"/>
      <c r="D23" s="44">
        <f>D18+D21</f>
        <v>1108814774</v>
      </c>
      <c r="E23" s="45">
        <f>E18+E21</f>
        <v>-466510275</v>
      </c>
      <c r="F23" s="44">
        <f>F18+F21</f>
        <v>1108814774</v>
      </c>
      <c r="G23" s="81">
        <f>G18+G21</f>
        <v>-466510275</v>
      </c>
    </row>
    <row r="24" spans="1:7" ht="21.75" customHeight="1">
      <c r="A24" s="77" t="s">
        <v>248</v>
      </c>
      <c r="B24" s="38" t="s">
        <v>249</v>
      </c>
      <c r="C24" s="39"/>
      <c r="D24" s="40">
        <f>D23*25%</f>
        <v>277203693.5</v>
      </c>
      <c r="E24" s="40"/>
      <c r="F24" s="40">
        <f>F23*25%</f>
        <v>277203693.5</v>
      </c>
      <c r="G24" s="82"/>
    </row>
    <row r="25" spans="1:7" ht="21.75" customHeight="1">
      <c r="A25" s="77" t="s">
        <v>250</v>
      </c>
      <c r="B25" s="38" t="s">
        <v>251</v>
      </c>
      <c r="C25" s="39"/>
      <c r="D25" s="40"/>
      <c r="E25" s="40"/>
      <c r="F25" s="40"/>
      <c r="G25" s="82"/>
    </row>
    <row r="26" spans="1:7" ht="21.75" customHeight="1">
      <c r="A26" s="79" t="s">
        <v>252</v>
      </c>
      <c r="B26" s="41" t="s">
        <v>253</v>
      </c>
      <c r="C26" s="42"/>
      <c r="D26" s="44">
        <f>D23-D24</f>
        <v>831611080.5</v>
      </c>
      <c r="E26" s="45">
        <f>E23-E24</f>
        <v>-466510275</v>
      </c>
      <c r="F26" s="44">
        <f>F23-F24</f>
        <v>831611080.5</v>
      </c>
      <c r="G26" s="81">
        <f>G23-G24-G25</f>
        <v>-466510275</v>
      </c>
    </row>
    <row r="27" spans="1:7" ht="21.75" customHeight="1" thickBot="1">
      <c r="A27" s="83" t="s">
        <v>254</v>
      </c>
      <c r="B27" s="84" t="s">
        <v>255</v>
      </c>
      <c r="C27" s="85"/>
      <c r="D27" s="86">
        <f>D26/4600000</f>
        <v>180.7850175</v>
      </c>
      <c r="E27" s="86">
        <v>-113.3</v>
      </c>
      <c r="F27" s="86">
        <f>F26/4600000</f>
        <v>180.7850175</v>
      </c>
      <c r="G27" s="87">
        <v>-113.3</v>
      </c>
    </row>
    <row r="28" spans="1:7" ht="19.5" customHeight="1">
      <c r="A28" s="33"/>
      <c r="B28" s="47"/>
      <c r="C28" s="33"/>
      <c r="D28" s="33"/>
      <c r="E28" s="33"/>
      <c r="F28" s="48"/>
      <c r="G28" s="48"/>
    </row>
    <row r="29" spans="1:7" ht="12.75">
      <c r="A29" s="33"/>
      <c r="B29" s="47"/>
      <c r="C29" s="33"/>
      <c r="D29" s="33"/>
      <c r="E29" s="94" t="s">
        <v>302</v>
      </c>
      <c r="F29" s="94"/>
      <c r="G29" s="94"/>
    </row>
    <row r="30" spans="1:7" ht="19.5" customHeight="1">
      <c r="A30" s="33" t="s">
        <v>256</v>
      </c>
      <c r="B30" s="47"/>
      <c r="C30" s="33"/>
      <c r="D30" s="33"/>
      <c r="E30" s="33"/>
      <c r="F30" s="48"/>
      <c r="G30" s="48"/>
    </row>
    <row r="31" spans="1:7" ht="19.5" customHeight="1">
      <c r="A31" s="33"/>
      <c r="B31" s="47"/>
      <c r="C31" s="33"/>
      <c r="D31" s="33"/>
      <c r="E31" s="33"/>
      <c r="F31" s="48"/>
      <c r="G31" s="48"/>
    </row>
    <row r="32" spans="1:7" ht="19.5" customHeight="1">
      <c r="A32" s="33"/>
      <c r="B32" s="47"/>
      <c r="C32" s="33"/>
      <c r="D32" s="33"/>
      <c r="E32" s="33"/>
      <c r="F32" s="48"/>
      <c r="G32" s="48"/>
    </row>
    <row r="33" spans="1:7" ht="19.5" customHeight="1">
      <c r="A33" s="33"/>
      <c r="B33" s="47"/>
      <c r="C33" s="33"/>
      <c r="D33" s="33"/>
      <c r="E33" s="33"/>
      <c r="F33" s="48"/>
      <c r="G33" s="48"/>
    </row>
    <row r="34" spans="1:7" ht="19.5" customHeight="1">
      <c r="A34" s="33"/>
      <c r="B34" s="47"/>
      <c r="C34" s="33"/>
      <c r="D34" s="33"/>
      <c r="E34" s="33"/>
      <c r="F34" s="48"/>
      <c r="G34" s="48"/>
    </row>
    <row r="35" spans="1:7" ht="19.5" customHeight="1">
      <c r="A35" s="33" t="s">
        <v>257</v>
      </c>
      <c r="B35" s="47"/>
      <c r="C35" s="33"/>
      <c r="D35" s="33"/>
      <c r="E35" s="33"/>
      <c r="F35" s="48"/>
      <c r="G35" s="48"/>
    </row>
    <row r="36" spans="1:7" ht="19.5" customHeight="1">
      <c r="A36" s="33"/>
      <c r="B36" s="47"/>
      <c r="C36" s="33"/>
      <c r="D36" s="33"/>
      <c r="E36" s="33"/>
      <c r="F36" s="48"/>
      <c r="G36" s="48"/>
    </row>
    <row r="37" spans="1:7" ht="19.5" customHeight="1">
      <c r="A37" s="33"/>
      <c r="B37" s="47"/>
      <c r="C37" s="33"/>
      <c r="D37" s="33"/>
      <c r="E37" s="33"/>
      <c r="F37" s="48"/>
      <c r="G37" s="48"/>
    </row>
    <row r="38" spans="1:7" ht="19.5" customHeight="1">
      <c r="A38" s="33"/>
      <c r="B38" s="47"/>
      <c r="C38" s="33"/>
      <c r="D38" s="33"/>
      <c r="E38" s="33"/>
      <c r="F38" s="48"/>
      <c r="G38" s="48"/>
    </row>
    <row r="39" spans="1:7" ht="19.5" customHeight="1">
      <c r="A39" s="33"/>
      <c r="B39" s="47"/>
      <c r="C39" s="33"/>
      <c r="D39" s="33"/>
      <c r="E39" s="33"/>
      <c r="F39" s="48"/>
      <c r="G39" s="48"/>
    </row>
    <row r="40" spans="1:7" ht="12.75">
      <c r="A40" s="33"/>
      <c r="B40" s="47"/>
      <c r="C40" s="33"/>
      <c r="D40" s="33"/>
      <c r="E40" s="33"/>
      <c r="F40" s="48"/>
      <c r="G40" s="48"/>
    </row>
    <row r="41" spans="1:7" ht="12.75">
      <c r="A41" s="33"/>
      <c r="B41" s="33"/>
      <c r="C41" s="33"/>
      <c r="D41" s="33"/>
      <c r="E41" s="33"/>
      <c r="F41" s="48"/>
      <c r="G41" s="48"/>
    </row>
    <row r="42" spans="1:7" ht="12.75">
      <c r="A42" s="33"/>
      <c r="B42" s="33"/>
      <c r="C42" s="33"/>
      <c r="D42" s="33"/>
      <c r="E42" s="33"/>
      <c r="F42" s="48"/>
      <c r="G42" s="48"/>
    </row>
    <row r="43" spans="1:7" ht="12.75">
      <c r="A43" s="33"/>
      <c r="B43" s="33"/>
      <c r="C43" s="33"/>
      <c r="D43" s="33"/>
      <c r="E43" s="33"/>
      <c r="F43" s="48"/>
      <c r="G43" s="48"/>
    </row>
    <row r="44" spans="1:7" ht="12.75">
      <c r="A44" s="33"/>
      <c r="B44" s="33"/>
      <c r="C44" s="33"/>
      <c r="D44" s="33"/>
      <c r="E44" s="33"/>
      <c r="F44" s="48"/>
      <c r="G44" s="48"/>
    </row>
    <row r="45" spans="1:7" ht="12.75">
      <c r="A45" s="33"/>
      <c r="B45" s="33"/>
      <c r="C45" s="33"/>
      <c r="D45" s="33"/>
      <c r="E45" s="33"/>
      <c r="F45" s="48"/>
      <c r="G45" s="48"/>
    </row>
    <row r="46" spans="1:7" ht="12.75">
      <c r="A46" s="33"/>
      <c r="B46" s="33"/>
      <c r="C46" s="33"/>
      <c r="D46" s="33"/>
      <c r="E46" s="33"/>
      <c r="F46" s="48"/>
      <c r="G46" s="48"/>
    </row>
    <row r="47" spans="1:7" ht="12.75">
      <c r="A47" s="33"/>
      <c r="B47" s="33"/>
      <c r="C47" s="33"/>
      <c r="D47" s="33"/>
      <c r="E47" s="33"/>
      <c r="F47" s="48"/>
      <c r="G47" s="48"/>
    </row>
    <row r="48" spans="1:7" ht="12.75">
      <c r="A48" s="33"/>
      <c r="B48" s="33"/>
      <c r="C48" s="33"/>
      <c r="D48" s="33"/>
      <c r="E48" s="33"/>
      <c r="F48" s="48"/>
      <c r="G48" s="48"/>
    </row>
    <row r="49" spans="1:7" ht="12.75">
      <c r="A49" s="33"/>
      <c r="B49" s="33"/>
      <c r="C49" s="33"/>
      <c r="D49" s="33"/>
      <c r="E49" s="33"/>
      <c r="F49" s="48"/>
      <c r="G49" s="48"/>
    </row>
    <row r="50" spans="1:7" ht="12.75">
      <c r="A50" s="33"/>
      <c r="B50" s="33"/>
      <c r="C50" s="33"/>
      <c r="D50" s="33"/>
      <c r="E50" s="33"/>
      <c r="F50" s="48"/>
      <c r="G50" s="48"/>
    </row>
    <row r="51" spans="1:7" ht="12.75">
      <c r="A51" s="33"/>
      <c r="B51" s="33"/>
      <c r="C51" s="33"/>
      <c r="D51" s="33"/>
      <c r="E51" s="33"/>
      <c r="F51" s="48"/>
      <c r="G51" s="48"/>
    </row>
    <row r="52" spans="1:7" ht="12.75">
      <c r="A52" s="33"/>
      <c r="B52" s="33"/>
      <c r="C52" s="33"/>
      <c r="D52" s="33"/>
      <c r="E52" s="33"/>
      <c r="F52" s="48"/>
      <c r="G52" s="48"/>
    </row>
    <row r="53" spans="1:7" ht="12.75">
      <c r="A53" s="33"/>
      <c r="B53" s="33"/>
      <c r="C53" s="33"/>
      <c r="D53" s="33"/>
      <c r="E53" s="33"/>
      <c r="F53" s="48"/>
      <c r="G53" s="48"/>
    </row>
    <row r="54" spans="1:7" ht="12.75">
      <c r="A54" s="33"/>
      <c r="B54" s="33"/>
      <c r="C54" s="33"/>
      <c r="D54" s="33"/>
      <c r="E54" s="33"/>
      <c r="F54" s="48"/>
      <c r="G54" s="48"/>
    </row>
    <row r="55" spans="1:7" ht="12.75">
      <c r="A55" s="33"/>
      <c r="B55" s="33"/>
      <c r="C55" s="33"/>
      <c r="D55" s="33"/>
      <c r="E55" s="33"/>
      <c r="F55" s="48"/>
      <c r="G55" s="48"/>
    </row>
    <row r="56" spans="1:7" ht="12.75">
      <c r="A56" s="33"/>
      <c r="B56" s="33"/>
      <c r="C56" s="33"/>
      <c r="D56" s="33"/>
      <c r="E56" s="33"/>
      <c r="F56" s="48"/>
      <c r="G56" s="48"/>
    </row>
    <row r="57" spans="1:7" ht="12.75">
      <c r="A57" s="33"/>
      <c r="B57" s="33"/>
      <c r="C57" s="33"/>
      <c r="D57" s="33"/>
      <c r="E57" s="33"/>
      <c r="F57" s="48"/>
      <c r="G57" s="48"/>
    </row>
    <row r="58" spans="1:7" ht="12.75">
      <c r="A58" s="33"/>
      <c r="B58" s="33"/>
      <c r="C58" s="33"/>
      <c r="D58" s="33"/>
      <c r="E58" s="33"/>
      <c r="F58" s="48"/>
      <c r="G58" s="48"/>
    </row>
    <row r="59" spans="1:7" ht="12.75">
      <c r="A59" s="33"/>
      <c r="B59" s="33"/>
      <c r="C59" s="33"/>
      <c r="D59" s="33"/>
      <c r="E59" s="33"/>
      <c r="F59" s="48"/>
      <c r="G59" s="48"/>
    </row>
    <row r="60" spans="1:7" ht="12.75">
      <c r="A60" s="33"/>
      <c r="B60" s="33"/>
      <c r="C60" s="33"/>
      <c r="D60" s="33"/>
      <c r="E60" s="33"/>
      <c r="F60" s="48"/>
      <c r="G60" s="48"/>
    </row>
    <row r="61" spans="1:7" ht="12.75">
      <c r="A61" s="33"/>
      <c r="B61" s="33"/>
      <c r="C61" s="33"/>
      <c r="D61" s="33"/>
      <c r="E61" s="33"/>
      <c r="F61" s="48"/>
      <c r="G61" s="48"/>
    </row>
    <row r="62" spans="1:7" ht="12.75">
      <c r="A62" s="33"/>
      <c r="B62" s="33"/>
      <c r="C62" s="33"/>
      <c r="D62" s="33"/>
      <c r="E62" s="33"/>
      <c r="F62" s="48"/>
      <c r="G62" s="48"/>
    </row>
    <row r="63" spans="1:7" ht="12.75">
      <c r="A63" s="33"/>
      <c r="B63" s="33"/>
      <c r="C63" s="33"/>
      <c r="D63" s="33"/>
      <c r="E63" s="33"/>
      <c r="F63" s="48"/>
      <c r="G63" s="48"/>
    </row>
    <row r="64" spans="1:7" ht="12.75">
      <c r="A64" s="33"/>
      <c r="B64" s="33"/>
      <c r="C64" s="33"/>
      <c r="D64" s="33"/>
      <c r="E64" s="33"/>
      <c r="F64" s="48"/>
      <c r="G64" s="48"/>
    </row>
    <row r="65" spans="1:7" ht="12.75">
      <c r="A65" s="33"/>
      <c r="B65" s="33"/>
      <c r="C65" s="33"/>
      <c r="D65" s="33"/>
      <c r="E65" s="33"/>
      <c r="F65" s="48"/>
      <c r="G65" s="48"/>
    </row>
    <row r="66" spans="1:7" ht="12.75">
      <c r="A66" s="33"/>
      <c r="B66" s="33"/>
      <c r="C66" s="33"/>
      <c r="D66" s="33"/>
      <c r="E66" s="33"/>
      <c r="F66" s="48"/>
      <c r="G66" s="48"/>
    </row>
    <row r="67" spans="1:7" ht="12.75">
      <c r="A67" s="33"/>
      <c r="B67" s="33"/>
      <c r="C67" s="33"/>
      <c r="D67" s="33"/>
      <c r="E67" s="33"/>
      <c r="F67" s="48"/>
      <c r="G67" s="48"/>
    </row>
    <row r="68" spans="1:7" ht="12.75">
      <c r="A68" s="33"/>
      <c r="B68" s="33"/>
      <c r="C68" s="33"/>
      <c r="D68" s="33"/>
      <c r="E68" s="33"/>
      <c r="F68" s="48"/>
      <c r="G68" s="48"/>
    </row>
  </sheetData>
  <mergeCells count="9">
    <mergeCell ref="E29:G29"/>
    <mergeCell ref="A3:B3"/>
    <mergeCell ref="C3:G3"/>
    <mergeCell ref="C4:F4"/>
    <mergeCell ref="A5:G5"/>
    <mergeCell ref="A1:B1"/>
    <mergeCell ref="C1:G1"/>
    <mergeCell ref="A2:B2"/>
    <mergeCell ref="C2:G2"/>
  </mergeCells>
  <printOptions/>
  <pageMargins left="0.75" right="0.2" top="0.43" bottom="1" header="0.43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Microsoft Cop.</cp:lastModifiedBy>
  <cp:lastPrinted>2013-04-19T06:58:17Z</cp:lastPrinted>
  <dcterms:created xsi:type="dcterms:W3CDTF">2013-04-13T10:01:44Z</dcterms:created>
  <dcterms:modified xsi:type="dcterms:W3CDTF">2013-04-19T10:51:53Z</dcterms:modified>
  <cp:category/>
  <cp:version/>
  <cp:contentType/>
  <cp:contentStatus/>
</cp:coreProperties>
</file>