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4940" windowHeight="9150"/>
  </bookViews>
  <sheets>
    <sheet name="KQ HD KD " sheetId="2" r:id="rId1"/>
    <sheet name="BẢNG CÂN ĐỐI KẾ TOÁN" sheetId="1" r:id="rId2"/>
    <sheet name="LCTT" sheetId="4" r:id="rId3"/>
  </sheets>
  <definedNames>
    <definedName name="_xlnm.Print_Titles" localSheetId="1">'BẢNG CÂN ĐỐI KẾ TOÁN'!$8:$8</definedName>
    <definedName name="_xlnm.Print_Titles" localSheetId="0">'KQ HD KD '!$8:$8</definedName>
    <definedName name="_xlnm.Print_Titles" localSheetId="2">LCTT!$8:$8</definedName>
  </definedNames>
  <calcPr calcId="124519" fullCalcOnLoad="1" calcOnSave="0"/>
</workbook>
</file>

<file path=xl/calcChain.xml><?xml version="1.0" encoding="utf-8"?>
<calcChain xmlns="http://schemas.openxmlformats.org/spreadsheetml/2006/main">
  <c r="D50" i="1"/>
  <c r="E89"/>
  <c r="E88" s="1"/>
  <c r="D40"/>
  <c r="D46"/>
  <c r="D53"/>
  <c r="D58"/>
  <c r="D11"/>
  <c r="D17"/>
  <c r="D24"/>
  <c r="D27"/>
  <c r="E66"/>
  <c r="E102"/>
  <c r="E78"/>
  <c r="E65" s="1"/>
  <c r="E58"/>
  <c r="E53"/>
  <c r="E50"/>
  <c r="E46"/>
  <c r="E43"/>
  <c r="E39" s="1"/>
  <c r="E32" s="1"/>
  <c r="E40"/>
  <c r="E11"/>
  <c r="E10" s="1"/>
  <c r="E14"/>
  <c r="E17"/>
  <c r="E24"/>
  <c r="E27"/>
  <c r="E33"/>
  <c r="E17" i="4"/>
  <c r="E26"/>
  <c r="E44" s="1"/>
  <c r="E47" s="1"/>
  <c r="E35"/>
  <c r="E43"/>
  <c r="D43" i="1"/>
  <c r="D39" s="1"/>
  <c r="D33"/>
  <c r="D32" s="1"/>
  <c r="F26" i="2"/>
  <c r="D17" i="4"/>
  <c r="D26"/>
  <c r="D44" s="1"/>
  <c r="D47" s="1"/>
  <c r="D35"/>
  <c r="D43"/>
  <c r="D89" i="1"/>
  <c r="D102"/>
  <c r="D88" s="1"/>
  <c r="D66"/>
  <c r="D65" s="1"/>
  <c r="D78"/>
  <c r="D14"/>
  <c r="D10" s="1"/>
  <c r="G22" i="2"/>
  <c r="F22"/>
  <c r="E22"/>
  <c r="D22"/>
  <c r="G11"/>
  <c r="G13"/>
  <c r="G19" s="1"/>
  <c r="G24" s="1"/>
  <c r="G27" s="1"/>
  <c r="F11"/>
  <c r="F13" s="1"/>
  <c r="F19" s="1"/>
  <c r="F24" s="1"/>
  <c r="F27" s="1"/>
  <c r="E11"/>
  <c r="E13"/>
  <c r="E19" s="1"/>
  <c r="E24" s="1"/>
  <c r="E27" s="1"/>
  <c r="D11"/>
  <c r="D13" s="1"/>
  <c r="D19" s="1"/>
  <c r="D24" s="1"/>
  <c r="D27" s="1"/>
  <c r="D63" i="1" l="1"/>
  <c r="D106"/>
  <c r="D107" s="1"/>
  <c r="E63"/>
  <c r="E106"/>
  <c r="E107" s="1"/>
</calcChain>
</file>

<file path=xl/sharedStrings.xml><?xml version="1.0" encoding="utf-8"?>
<sst xmlns="http://schemas.openxmlformats.org/spreadsheetml/2006/main" count="410" uniqueCount="362">
  <si>
    <t>Mẫu số ......</t>
  </si>
  <si>
    <t>DN - BẢNG CÂN ĐỐI KẾ TOÁN</t>
  </si>
  <si>
    <t>Chỉ tiêu</t>
  </si>
  <si>
    <t>Mã chỉ tiêu</t>
  </si>
  <si>
    <t>Thuyết minh</t>
  </si>
  <si>
    <t>Số đầu năm</t>
  </si>
  <si>
    <t>Số cuối kỳ</t>
  </si>
  <si>
    <t>TÀI SẢN</t>
  </si>
  <si>
    <t>A- TÀI SẢN NGẮN HẠN</t>
  </si>
  <si>
    <t>100</t>
  </si>
  <si>
    <t>I. Tiền và các khoản tương đương tiền</t>
  </si>
  <si>
    <t>110</t>
  </si>
  <si>
    <t>1. Tiền</t>
  </si>
  <si>
    <t>111</t>
  </si>
  <si>
    <t>2. Các khoản tương đương tiền</t>
  </si>
  <si>
    <t>112</t>
  </si>
  <si>
    <t>II. Các khoản đầu tư tài chính ngắn hạn</t>
  </si>
  <si>
    <t>120</t>
  </si>
  <si>
    <t>1. Đầu tư ngắn hạn</t>
  </si>
  <si>
    <t>121</t>
  </si>
  <si>
    <t>2. Dự phòng giảm giá đầu tư ngắn hạn</t>
  </si>
  <si>
    <t>129</t>
  </si>
  <si>
    <t>III. Các khoản phải thu ngắn hạn</t>
  </si>
  <si>
    <t>130</t>
  </si>
  <si>
    <t>1. Phải thu khách hàng</t>
  </si>
  <si>
    <t>131</t>
  </si>
  <si>
    <t>2. Trả trước cho người bán</t>
  </si>
  <si>
    <t>132</t>
  </si>
  <si>
    <t>3. Phải thu nội bộ ngắn hạn</t>
  </si>
  <si>
    <t>133</t>
  </si>
  <si>
    <t>4. Phải thu theo tiến độ kế hoạch hợp đồng xây dựng</t>
  </si>
  <si>
    <t>134</t>
  </si>
  <si>
    <t>5. Các khoản phải thu khác</t>
  </si>
  <si>
    <t>135</t>
  </si>
  <si>
    <t>6. Dự phòng phải thu ngắn hạn khó đòi</t>
  </si>
  <si>
    <t>139</t>
  </si>
  <si>
    <t>IV. Hàng tồn kho</t>
  </si>
  <si>
    <t>140</t>
  </si>
  <si>
    <t>1. Hàng tồn kho</t>
  </si>
  <si>
    <t>141</t>
  </si>
  <si>
    <t>2. Dự phòng giảm giá hàng tồn kho</t>
  </si>
  <si>
    <t>149</t>
  </si>
  <si>
    <t>V.Tài sản ngắn hạn khác</t>
  </si>
  <si>
    <t>150</t>
  </si>
  <si>
    <t>1. Chi phí trả trước ngắn hạn</t>
  </si>
  <si>
    <t>151</t>
  </si>
  <si>
    <t>2. Thuế GTGT được khấu trừ</t>
  </si>
  <si>
    <t>152</t>
  </si>
  <si>
    <t>3. Thuế và các khoản khác phải thu Nhà nước</t>
  </si>
  <si>
    <t>154</t>
  </si>
  <si>
    <t>4. Tài sản ngắn hạn khác</t>
  </si>
  <si>
    <t>158</t>
  </si>
  <si>
    <t xml:space="preserve">B. TÀI SẢN DÀI HẠN </t>
  </si>
  <si>
    <t>200</t>
  </si>
  <si>
    <t>I. Các khoản phải thu dài hạn</t>
  </si>
  <si>
    <t>210</t>
  </si>
  <si>
    <t>1. Phải thu dài hạn của khách hàng</t>
  </si>
  <si>
    <t>211</t>
  </si>
  <si>
    <t>2. Vốn kinh doanh ở đơn vị trực thuộc</t>
  </si>
  <si>
    <t>212</t>
  </si>
  <si>
    <t>3. Phải thu dài hạn nội bộ</t>
  </si>
  <si>
    <t>213</t>
  </si>
  <si>
    <t>4. Phải thu dài hạn khác</t>
  </si>
  <si>
    <t>218</t>
  </si>
  <si>
    <t>5. Dự phòng các khoản phải thu dài hạn khó đòi</t>
  </si>
  <si>
    <t>219</t>
  </si>
  <si>
    <t>II.Tài sản cố định</t>
  </si>
  <si>
    <t>220</t>
  </si>
  <si>
    <t>1. Tài sản cố định hữu hình</t>
  </si>
  <si>
    <t>221</t>
  </si>
  <si>
    <t xml:space="preserve">    - Nguyên giá</t>
  </si>
  <si>
    <t>222</t>
  </si>
  <si>
    <t xml:space="preserve">    - Giá trị hao mòn lũy kế</t>
  </si>
  <si>
    <t>223</t>
  </si>
  <si>
    <t>2. Tài sản cố định thuê tài chính</t>
  </si>
  <si>
    <t>224</t>
  </si>
  <si>
    <t>225</t>
  </si>
  <si>
    <t>226</t>
  </si>
  <si>
    <t>3. Tài sản cố định vô hình</t>
  </si>
  <si>
    <t>227</t>
  </si>
  <si>
    <t>228</t>
  </si>
  <si>
    <t>229</t>
  </si>
  <si>
    <t>4. Chi phí xây dựng cơ bản dở dang</t>
  </si>
  <si>
    <t>230</t>
  </si>
  <si>
    <t>III. Bất động sản đầu tư</t>
  </si>
  <si>
    <t>240</t>
  </si>
  <si>
    <t>241</t>
  </si>
  <si>
    <t>242</t>
  </si>
  <si>
    <t>IV. Các khoản đầu tư tài chính dài hạn</t>
  </si>
  <si>
    <t>250</t>
  </si>
  <si>
    <t>1. Đầu tư vào công ty con</t>
  </si>
  <si>
    <t>251</t>
  </si>
  <si>
    <t>2. Đầu tư vào công ty liên kết, liên doanh</t>
  </si>
  <si>
    <t>252</t>
  </si>
  <si>
    <t>3. Đầu tư dài hạn khác</t>
  </si>
  <si>
    <t>258</t>
  </si>
  <si>
    <t>4. Dự phòng giảm giá đầu tư tài chính dài hạn</t>
  </si>
  <si>
    <t>259</t>
  </si>
  <si>
    <t>V. Tài sản dài hạn khác</t>
  </si>
  <si>
    <t>260</t>
  </si>
  <si>
    <t>1. Chi phí trả trước dài hạn</t>
  </si>
  <si>
    <t>261</t>
  </si>
  <si>
    <t>2. Tài sản thuế thu nhập hoàn lại</t>
  </si>
  <si>
    <t>262</t>
  </si>
  <si>
    <t>3. Tài sản dài hạn khác</t>
  </si>
  <si>
    <t>268</t>
  </si>
  <si>
    <t>VI. Lợi thế thương mại</t>
  </si>
  <si>
    <t>269</t>
  </si>
  <si>
    <t>TỔNG CỘNG TÀI SẢN</t>
  </si>
  <si>
    <t>270</t>
  </si>
  <si>
    <t>NGUỒN VỐN</t>
  </si>
  <si>
    <t>A. NỢ PHẢI TRẢ</t>
  </si>
  <si>
    <t>300</t>
  </si>
  <si>
    <t>I. Nợ ngắn hạn</t>
  </si>
  <si>
    <t>310</t>
  </si>
  <si>
    <t>1. Vay và nợ ngắn hạn</t>
  </si>
  <si>
    <t>311</t>
  </si>
  <si>
    <t>2. Phải trả người bán</t>
  </si>
  <si>
    <t>312</t>
  </si>
  <si>
    <t>3. Người mua trả tiền trước</t>
  </si>
  <si>
    <t>313</t>
  </si>
  <si>
    <t>4. Thuế và các khoản phải nộp nhà nước</t>
  </si>
  <si>
    <t>314</t>
  </si>
  <si>
    <t>5. Phải trả người lao động</t>
  </si>
  <si>
    <t>315</t>
  </si>
  <si>
    <t>6. Chi phí phải trả</t>
  </si>
  <si>
    <t>316</t>
  </si>
  <si>
    <t>7. Phải trả nội bộ</t>
  </si>
  <si>
    <t>317</t>
  </si>
  <si>
    <t>8. Phải trả theo tiến độ kế hoạch hợp đồng xây dựng</t>
  </si>
  <si>
    <t>318</t>
  </si>
  <si>
    <t>9. Các khoản phải trả, phải nộp ngắn hạn khác</t>
  </si>
  <si>
    <t>319</t>
  </si>
  <si>
    <t>10. Dự phòng phải trả ngắn hạn</t>
  </si>
  <si>
    <t>320</t>
  </si>
  <si>
    <t>11. Quỹ khen thưởng phúc lợi</t>
  </si>
  <si>
    <t>323</t>
  </si>
  <si>
    <t>II. Nợ dài hạn</t>
  </si>
  <si>
    <t>330</t>
  </si>
  <si>
    <t>1. Phải trả dài hạn người bán</t>
  </si>
  <si>
    <t>331</t>
  </si>
  <si>
    <t>2. Phải trả dài hạn nội bộ</t>
  </si>
  <si>
    <t>332</t>
  </si>
  <si>
    <t>3. Phải trả dài hạn khác</t>
  </si>
  <si>
    <t>333</t>
  </si>
  <si>
    <t>4. Vay và nợ dài hạn</t>
  </si>
  <si>
    <t>334</t>
  </si>
  <si>
    <t>5. Thuế thu nhập hoãn lại phải trả</t>
  </si>
  <si>
    <t>335</t>
  </si>
  <si>
    <t>6. Dự phòng trợ cấp mất việc làm</t>
  </si>
  <si>
    <t>336</t>
  </si>
  <si>
    <t>7. Dự phòng phải trả dài hạn</t>
  </si>
  <si>
    <t>337</t>
  </si>
  <si>
    <t>8. Doanh thu chưa thực hiện</t>
  </si>
  <si>
    <t>338</t>
  </si>
  <si>
    <t>9. Quỹ phát triển khoa học và công nghệ</t>
  </si>
  <si>
    <t>339</t>
  </si>
  <si>
    <t>B.VỐN CHỦ SỞ HỮU</t>
  </si>
  <si>
    <t>400</t>
  </si>
  <si>
    <t>I. Vốn chủ sở hữu</t>
  </si>
  <si>
    <t>410</t>
  </si>
  <si>
    <t>1. Vốn đầu tư của chủ sở hữu</t>
  </si>
  <si>
    <t>411</t>
  </si>
  <si>
    <t>2. Thặng dư vốn cổ phần</t>
  </si>
  <si>
    <t>412</t>
  </si>
  <si>
    <t>3. Vốn khác của chủ sở hữu</t>
  </si>
  <si>
    <t>413</t>
  </si>
  <si>
    <t>4. Cổ phiếu quỹ</t>
  </si>
  <si>
    <t>414</t>
  </si>
  <si>
    <t>5. Chênh lệch đánh giá lại tài sản</t>
  </si>
  <si>
    <t>415</t>
  </si>
  <si>
    <t>6. Chênh lệch tỷ giá hối đoái</t>
  </si>
  <si>
    <t>416</t>
  </si>
  <si>
    <t>7. Quỹ đầu tư phát triển</t>
  </si>
  <si>
    <t>417</t>
  </si>
  <si>
    <t>8. Quỹ dự phòng tài chính</t>
  </si>
  <si>
    <t>418</t>
  </si>
  <si>
    <t>9. Quỹ khác thuộc vốn chủ sở hữu</t>
  </si>
  <si>
    <t>419</t>
  </si>
  <si>
    <t>10. Lợi nhuận sau thuế chưa phân phối</t>
  </si>
  <si>
    <t>420</t>
  </si>
  <si>
    <t>11. Nguồn vốn đầu tư XDCB</t>
  </si>
  <si>
    <t>421</t>
  </si>
  <si>
    <t>12. Quỹ hỗ trợ sắp xếp doanh nghiệp</t>
  </si>
  <si>
    <t>422</t>
  </si>
  <si>
    <t>II. Nguồn kinh phí và quỹ khác</t>
  </si>
  <si>
    <t>430</t>
  </si>
  <si>
    <t>1. Nguồn kinh phí</t>
  </si>
  <si>
    <t>432</t>
  </si>
  <si>
    <t>2. Nguồn kinh phí đã hình thành TSCĐ</t>
  </si>
  <si>
    <t>433</t>
  </si>
  <si>
    <t>C. LỢI ÍCH CỔ ĐÔNG THIỂU SỐ</t>
  </si>
  <si>
    <t>439</t>
  </si>
  <si>
    <t>TỔNG CỘNG NGUỒN VỐN</t>
  </si>
  <si>
    <t>440</t>
  </si>
  <si>
    <t>CÁC CHỈ TIÊU NGOÀI BẢNG</t>
  </si>
  <si>
    <t>1. Tài sản thuê ngoài</t>
  </si>
  <si>
    <t>01</t>
  </si>
  <si>
    <t>2. Vật tư, hàng hóa nhận giữ hộ, nhận gia công</t>
  </si>
  <si>
    <t>02</t>
  </si>
  <si>
    <t>3. Hàng hóa nhận bán hộ, nhận ký gửi, ký cược</t>
  </si>
  <si>
    <t>03</t>
  </si>
  <si>
    <t>4. Nợ khó đòi đã xử lý</t>
  </si>
  <si>
    <t>04</t>
  </si>
  <si>
    <t>5. Ngoại tệ các loại</t>
  </si>
  <si>
    <t>05</t>
  </si>
  <si>
    <t>6. Dự toán chi sự nghiệp, dự án</t>
  </si>
  <si>
    <t>06</t>
  </si>
  <si>
    <t>CÔNG TY: Công ty CP Thiết bị Bưu điện</t>
  </si>
  <si>
    <t>Địa chỉ: 61 Trần Phú - Ba Đình - Hà Nội</t>
  </si>
  <si>
    <t>Tel: 04.38233429      Fax: 04. 37345321</t>
  </si>
  <si>
    <t>Quý này năm nay</t>
  </si>
  <si>
    <t>Quý này năm trước</t>
  </si>
  <si>
    <t>Số lũy kế từ đầu năm đến cuối quý này (Năm nay)</t>
  </si>
  <si>
    <t>Số lũy kế từ đầu năm đến cuối quý này (Năm trước)</t>
  </si>
  <si>
    <t>1. Doanh thu bán hàng và cung cấp dịch vụ</t>
  </si>
  <si>
    <t>2. Các khoản giảm trừ doanh thu</t>
  </si>
  <si>
    <t>4. Giá vốn hàng bán</t>
  </si>
  <si>
    <t>11</t>
  </si>
  <si>
    <t>20</t>
  </si>
  <si>
    <t>6. Doanh thu hoạt động tài chính</t>
  </si>
  <si>
    <t>21</t>
  </si>
  <si>
    <t>7. Chi phí tài chính</t>
  </si>
  <si>
    <t>22</t>
  </si>
  <si>
    <t xml:space="preserve">  - Trong đó: Chi phí lãi vay</t>
  </si>
  <si>
    <t>23</t>
  </si>
  <si>
    <t>8. Chi phí bán hàng</t>
  </si>
  <si>
    <t>24</t>
  </si>
  <si>
    <t>9. Chi phí quản lý doanh nghiệp</t>
  </si>
  <si>
    <t>25</t>
  </si>
  <si>
    <t>30</t>
  </si>
  <si>
    <t>11. Thu nhập khác</t>
  </si>
  <si>
    <t>31</t>
  </si>
  <si>
    <t>12. Chi phí khác</t>
  </si>
  <si>
    <t>32</t>
  </si>
  <si>
    <t>13. Lợi nhuận khác(40=31-32)</t>
  </si>
  <si>
    <t>40</t>
  </si>
  <si>
    <t>14. Phần lãi lỗ trong công ty liên kết, liên doanh</t>
  </si>
  <si>
    <t>45</t>
  </si>
  <si>
    <t>15. Tổng lợi nhuận kế toán trước thuế(50=30+40)</t>
  </si>
  <si>
    <t>50</t>
  </si>
  <si>
    <t>16. Chi phí thuế TNDN hiện hành</t>
  </si>
  <si>
    <t>51</t>
  </si>
  <si>
    <t>17. Chi phí thuế TNDN hoãn lại</t>
  </si>
  <si>
    <t>52</t>
  </si>
  <si>
    <t>18. Lợi nhuận sau thuế thu nhập doanh nghiệp(60=50-51-52)</t>
  </si>
  <si>
    <t>60</t>
  </si>
  <si>
    <t>18.1 Lợi nhuận sau thuế của cổ đông thiểu số</t>
  </si>
  <si>
    <t>61</t>
  </si>
  <si>
    <t>18.2 Lợi nhuận sau thuế của cổ đông công ty mẹ</t>
  </si>
  <si>
    <t>62</t>
  </si>
  <si>
    <t>19. Lãi cơ bản trên cổ phiếu(*)</t>
  </si>
  <si>
    <t>70</t>
  </si>
  <si>
    <t>Năm nay</t>
  </si>
  <si>
    <t>Năm trước</t>
  </si>
  <si>
    <t>10</t>
  </si>
  <si>
    <t>I. Lưu chuyển tiền từ hoạt động kinh doanh</t>
  </si>
  <si>
    <t>1. Lợi nhuận trước thuế</t>
  </si>
  <si>
    <t>2. Điều chỉnh cho các khoản</t>
  </si>
  <si>
    <t>- Khấu hao TSCĐ</t>
  </si>
  <si>
    <t>- Các khoản dự phòng</t>
  </si>
  <si>
    <t>- Lãi, lỗ chênh lệch tỷ giá hối đoái chưa thực hiện</t>
  </si>
  <si>
    <t>- Lãi, lỗ từ hoạt động đầu tư</t>
  </si>
  <si>
    <t xml:space="preserve">- Chi phí lãi vay </t>
  </si>
  <si>
    <t>3. Lợi nhuận từ hoạt động kinh doanh trước thay đổi vốn  lưu động</t>
  </si>
  <si>
    <t>08</t>
  </si>
  <si>
    <t>- Tăng, giảm các khoản phải thu</t>
  </si>
  <si>
    <t>09</t>
  </si>
  <si>
    <t>- Tăng, giảm hàng tồn kho</t>
  </si>
  <si>
    <t xml:space="preserve">- Tăng, giảm các khoản phải trả (Không kể lãi vay phải trả, thuế thu nhập doanh nghiệp phải nộp) </t>
  </si>
  <si>
    <t xml:space="preserve">- Tăng, giảm chi phí trả trước </t>
  </si>
  <si>
    <t>12</t>
  </si>
  <si>
    <t>- Tiền lãi vay đã trả</t>
  </si>
  <si>
    <t>13</t>
  </si>
  <si>
    <t>- Thuế thu nhập doanh nghiệp đã nộp</t>
  </si>
  <si>
    <t>14</t>
  </si>
  <si>
    <t>- Tiền thu khác từ hoạt động kinh doanh</t>
  </si>
  <si>
    <t>15</t>
  </si>
  <si>
    <t>- Tiền chi khác cho hoạt động kinh doanh</t>
  </si>
  <si>
    <t>16</t>
  </si>
  <si>
    <t>Lưu chuyển tiền thuần từ hoạt động kinh doanh</t>
  </si>
  <si>
    <t>II. Lưu chuyển tiền từ hoạt động đầu tư</t>
  </si>
  <si>
    <t>1.Tiền chi để mua sắm, xây dựng TSCĐ và các tài sản dài hạn khác</t>
  </si>
  <si>
    <t>2.Tiền thu từ thanh lý, nhượng bán TSCĐ và các tài sản dài hạn khác</t>
  </si>
  <si>
    <t>3.Tiền chi cho vay, mua các công cụ nợ của đơn vị khác</t>
  </si>
  <si>
    <t>4.Tiền thu hồi cho vay, bán lại các công cụ nợ của đơn vị khác</t>
  </si>
  <si>
    <t>5.Tiền chi đầu tư góp vốn vào đơn vị khác</t>
  </si>
  <si>
    <t>6.Tiền thu hồi đầu tư góp vốn vào đơn vị khác</t>
  </si>
  <si>
    <t>26</t>
  </si>
  <si>
    <t>7.Tiền thu lãi cho vay, cổ tức và lợi nhuận được chia</t>
  </si>
  <si>
    <t>27</t>
  </si>
  <si>
    <t>Lưu chuyển tiền thuần từ hoạt động đầu tư</t>
  </si>
  <si>
    <t>III. Lưu chuyển tiền từ hoạt động tài chính</t>
  </si>
  <si>
    <t>1.Tiền thu từ phát hành cổ phiếu, nhận vốn góp của chủ sở hữu</t>
  </si>
  <si>
    <t>2.Tiền chi trả vốn góp cho các chủ sở hữu, mua lại cổ phiếu của doanh nghiệp đã phát hành</t>
  </si>
  <si>
    <t>3.Tiền vay ngắn hạn, dài hạn nhận được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</si>
  <si>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</si>
  <si>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</si>
  <si>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</si>
  <si>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</si>
  <si>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</si>
  <si>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</si>
  <si>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</si>
  <si>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</si>
  <si>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Ảnh hưởng của thay đổi tỷ giá hối đoái quy đổi ngoại tệ</t>
  </si>
  <si>
    <t>Lưu chuyển tiền thuần trong năm (50 = 20+30+40)</t>
  </si>
  <si>
    <t>Tiền và tương đương tiền đầu năm</t>
  </si>
  <si>
    <t>Tiền và tương đương tiền cuối năm (70 = 50+60+61)</t>
  </si>
  <si>
    <t>10. Lợi nhuận thuần từ hoạt động kinh doanh {30=20+(21-22) - (24+25)}</t>
  </si>
  <si>
    <t>5. Lợi nhuận gộp về bán hàng và cung cấp dịch vụ (20=10-11)</t>
  </si>
  <si>
    <t>3. Doanh thu thuần về bán hàng và cung cấp dịch vụ  (10= 01-02)</t>
  </si>
  <si>
    <t>Người lập biểu                                                          Kế toán trưởng                                                            Tổng giám đốc</t>
  </si>
  <si>
    <t xml:space="preserve">                       Người lập biểu                                                                                    Kế toán trưởng                                                                                Tổng giám đốc</t>
  </si>
  <si>
    <t xml:space="preserve">CÔNG TY: Công ty CP Thiết bị Bưu điện </t>
  </si>
  <si>
    <t>Báo cáo tài chính hợp nhất</t>
  </si>
  <si>
    <t xml:space="preserve"> - USD</t>
  </si>
  <si>
    <t xml:space="preserve"> - EUR</t>
  </si>
  <si>
    <t xml:space="preserve"> - LAK</t>
  </si>
  <si>
    <t>VI.25</t>
  </si>
  <si>
    <t>VI.26</t>
  </si>
  <si>
    <t>VI.28</t>
  </si>
  <si>
    <t>VI.29</t>
  </si>
  <si>
    <t>VI.30</t>
  </si>
  <si>
    <t>VI.31</t>
  </si>
  <si>
    <t>USD</t>
  </si>
  <si>
    <t>EUR</t>
  </si>
  <si>
    <t>LAK</t>
  </si>
  <si>
    <t xml:space="preserve">                       Võ Minh Huệ                                                                                           Huỳnh thị Hương                                                                              Trần Hải Vân</t>
  </si>
  <si>
    <t>Võ Minh Huệ                                                           Huỳnh Thị Hương                                                        Trần Hải Vân</t>
  </si>
  <si>
    <t>Võ Minh Huệ                                                               Huỳnh thị Hương                                                             Trần Hải Vân</t>
  </si>
  <si>
    <t>Quý 4 năm tài chính 2012</t>
  </si>
  <si>
    <t>DN - BÁO CÁO KẾT QUẢ KINH DOANH - QUÝ 4/2012</t>
  </si>
  <si>
    <t>Tại ngày 31 tháng 12 năm 2012</t>
  </si>
  <si>
    <t>Từ ngày 01/01/2012 đến 31/12/2012</t>
  </si>
  <si>
    <t>DN - BÁO CÁO LƯU CHUYỂN TIỀN TỆ - PPGT - QUÝ 4/2012</t>
  </si>
  <si>
    <t xml:space="preserve">                                                                                                                                                                                                                          Hà Nội, ngày 07 tháng 02 năm 2013</t>
  </si>
  <si>
    <t>Hà Nội, ngày 07 tháng 02 năm 2013</t>
  </si>
  <si>
    <t>Hà Nội, ngày 07 tháng 02 năm 2012</t>
  </si>
  <si>
    <t>V.01</t>
  </si>
  <si>
    <t>V.02</t>
  </si>
  <si>
    <t>V.03</t>
  </si>
  <si>
    <t>V.04</t>
  </si>
  <si>
    <t>V.05</t>
  </si>
  <si>
    <t>V.06</t>
  </si>
  <si>
    <t>V.07</t>
  </si>
  <si>
    <t>V.08</t>
  </si>
  <si>
    <t>V.09</t>
  </si>
  <si>
    <t>V.10</t>
  </si>
  <si>
    <t>V.11</t>
  </si>
  <si>
    <t>V.12</t>
  </si>
  <si>
    <t>V.13</t>
  </si>
  <si>
    <t>V.14</t>
  </si>
  <si>
    <t>V.21</t>
  </si>
  <si>
    <t>V.15</t>
  </si>
  <si>
    <t>V.16</t>
  </si>
  <si>
    <t>V.17</t>
  </si>
  <si>
    <t>V.18</t>
  </si>
  <si>
    <t>V.19</t>
  </si>
  <si>
    <t>V.20</t>
  </si>
  <si>
    <t>V.22</t>
  </si>
  <si>
    <t>V.23</t>
  </si>
  <si>
    <t>V.24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</si>
</sst>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9"/>
      <name val="Arial"/>
    </font>
    <font>
      <sz val="9"/>
      <name val="Arial"/>
    </font>
    <font>
      <b/>
      <sz val="9"/>
      <name val="Arial"/>
      <family val="2"/>
    </font>
    <font>
      <sz val="8"/>
      <name val="Arial"/>
    </font>
    <font>
      <i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0"/>
      <name val=".VnTime"/>
      <family val="2"/>
    </font>
    <font>
      <b/>
      <u/>
      <sz val="9"/>
      <name val="Arial"/>
    </font>
    <font>
      <i/>
      <sz val="10"/>
      <name val=".VnTime"/>
      <family val="2"/>
    </font>
    <font>
      <sz val="10"/>
      <name val=".VnTime"/>
      <family val="2"/>
    </font>
    <font>
      <sz val="10"/>
      <name val=".VnTime"/>
    </font>
    <font>
      <i/>
      <sz val="9"/>
      <name val="Arial"/>
    </font>
    <font>
      <b/>
      <i/>
      <sz val="10"/>
      <name val=".VnTime"/>
      <family val="2"/>
    </font>
    <font>
      <b/>
      <i/>
      <sz val="10"/>
      <name val=".VnTime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/>
    <xf numFmtId="3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0" fontId="2" fillId="0" borderId="6" xfId="0" applyFont="1" applyBorder="1"/>
    <xf numFmtId="4" fontId="10" fillId="0" borderId="5" xfId="0" applyNumberFormat="1" applyFont="1" applyFill="1" applyBorder="1"/>
    <xf numFmtId="3" fontId="11" fillId="0" borderId="5" xfId="0" applyNumberFormat="1" applyFont="1" applyFill="1" applyBorder="1"/>
    <xf numFmtId="3" fontId="12" fillId="0" borderId="5" xfId="0" applyNumberFormat="1" applyFont="1" applyFill="1" applyBorder="1"/>
    <xf numFmtId="3" fontId="11" fillId="0" borderId="5" xfId="0" applyNumberFormat="1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3" fontId="14" fillId="0" borderId="5" xfId="0" applyNumberFormat="1" applyFont="1" applyFill="1" applyBorder="1"/>
    <xf numFmtId="3" fontId="15" fillId="0" borderId="5" xfId="0" applyNumberFormat="1" applyFont="1" applyFill="1" applyBorder="1"/>
    <xf numFmtId="3" fontId="2" fillId="0" borderId="6" xfId="0" applyNumberFormat="1" applyFont="1" applyBorder="1"/>
    <xf numFmtId="3" fontId="11" fillId="0" borderId="7" xfId="0" applyNumberFormat="1" applyFont="1" applyFill="1" applyBorder="1"/>
    <xf numFmtId="3" fontId="11" fillId="0" borderId="2" xfId="0" applyNumberFormat="1" applyFont="1" applyFill="1" applyBorder="1"/>
    <xf numFmtId="3" fontId="8" fillId="0" borderId="2" xfId="0" applyNumberFormat="1" applyFont="1" applyFill="1" applyBorder="1"/>
    <xf numFmtId="3" fontId="1" fillId="0" borderId="8" xfId="0" applyNumberFormat="1" applyFont="1" applyBorder="1"/>
    <xf numFmtId="3" fontId="11" fillId="0" borderId="2" xfId="0" applyNumberFormat="1" applyFont="1" applyBorder="1"/>
    <xf numFmtId="4" fontId="10" fillId="0" borderId="9" xfId="0" applyNumberFormat="1" applyFont="1" applyFill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8" xfId="0" applyNumberFormat="1" applyFont="1" applyBorder="1"/>
    <xf numFmtId="3" fontId="11" fillId="0" borderId="12" xfId="0" applyNumberFormat="1" applyFont="1" applyFill="1" applyBorder="1"/>
    <xf numFmtId="3" fontId="14" fillId="0" borderId="2" xfId="0" applyNumberFormat="1" applyFont="1" applyBorder="1"/>
    <xf numFmtId="0" fontId="1" fillId="0" borderId="0" xfId="0" applyFont="1" applyAlignment="1"/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/>
    <xf numFmtId="3" fontId="1" fillId="2" borderId="0" xfId="0" applyNumberFormat="1" applyFont="1" applyFill="1"/>
    <xf numFmtId="3" fontId="9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6" fillId="0" borderId="6" xfId="0" applyFont="1" applyBorder="1" applyAlignment="1">
      <alignment horizontal="center"/>
    </xf>
    <xf numFmtId="0" fontId="1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/>
    <xf numFmtId="0" fontId="1" fillId="0" borderId="0" xfId="0" applyFont="1" applyAlignment="1">
      <alignment horizontal="right"/>
    </xf>
    <xf numFmtId="0" fontId="2" fillId="2" borderId="15" xfId="0" applyFont="1" applyFill="1" applyBorder="1"/>
    <xf numFmtId="0" fontId="1" fillId="0" borderId="0" xfId="0" applyFont="1" applyAlignment="1">
      <alignment horizontal="right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33"/>
  </sheetPr>
  <dimension ref="A1:G38"/>
  <sheetViews>
    <sheetView tabSelected="1" workbookViewId="0">
      <selection activeCell="F27" sqref="F27"/>
    </sheetView>
  </sheetViews>
  <sheetFormatPr defaultRowHeight="12"/>
  <cols>
    <col min="1" max="1" width="45.5703125" customWidth="1"/>
    <col min="2" max="2" width="8.140625" style="2" customWidth="1"/>
    <col min="4" max="7" width="16.28515625" style="3" customWidth="1"/>
  </cols>
  <sheetData>
    <row r="1" spans="1:7" s="66" customFormat="1" ht="19.5" customHeight="1">
      <c r="A1" s="64" t="s">
        <v>313</v>
      </c>
      <c r="B1" s="65"/>
      <c r="D1" s="67"/>
      <c r="E1" s="68" t="s">
        <v>314</v>
      </c>
      <c r="F1" s="67"/>
      <c r="G1" s="67"/>
    </row>
    <row r="2" spans="1:7" s="66" customFormat="1" ht="19.5" customHeight="1">
      <c r="A2" s="79" t="s">
        <v>209</v>
      </c>
      <c r="B2" s="79"/>
      <c r="D2" s="67"/>
      <c r="E2" s="67" t="s">
        <v>330</v>
      </c>
      <c r="F2" s="67"/>
      <c r="G2" s="67"/>
    </row>
    <row r="3" spans="1:7" s="66" customFormat="1" ht="19.5" customHeight="1">
      <c r="A3" s="79" t="s">
        <v>210</v>
      </c>
      <c r="B3" s="79"/>
      <c r="D3" s="67"/>
      <c r="E3" s="67"/>
      <c r="F3" s="67"/>
      <c r="G3" s="67"/>
    </row>
    <row r="4" spans="1:7" s="66" customFormat="1" ht="19.5" customHeight="1">
      <c r="B4" s="69"/>
      <c r="D4" s="67"/>
      <c r="E4" s="80" t="s">
        <v>0</v>
      </c>
      <c r="F4" s="80"/>
      <c r="G4" s="67"/>
    </row>
    <row r="5" spans="1:7" s="66" customFormat="1" ht="20.100000000000001" customHeight="1">
      <c r="A5" s="77" t="s">
        <v>331</v>
      </c>
      <c r="B5" s="77"/>
      <c r="C5" s="77"/>
      <c r="D5" s="77"/>
      <c r="E5" s="77"/>
      <c r="F5" s="77"/>
      <c r="G5" s="77"/>
    </row>
    <row r="6" spans="1:7" s="66" customFormat="1" ht="18.75" customHeight="1">
      <c r="A6" s="78"/>
      <c r="B6" s="78"/>
      <c r="C6" s="78"/>
      <c r="D6" s="78"/>
      <c r="E6" s="78"/>
      <c r="F6" s="78"/>
      <c r="G6" s="78"/>
    </row>
    <row r="7" spans="1:7" s="66" customFormat="1" ht="18.75" customHeight="1">
      <c r="B7" s="69"/>
      <c r="D7" s="67"/>
      <c r="E7" s="67"/>
      <c r="F7" s="67"/>
      <c r="G7" s="67"/>
    </row>
    <row r="8" spans="1:7" s="66" customFormat="1" ht="41.25" customHeight="1">
      <c r="A8" s="70" t="s">
        <v>2</v>
      </c>
      <c r="B8" s="70" t="s">
        <v>3</v>
      </c>
      <c r="C8" s="70" t="s">
        <v>4</v>
      </c>
      <c r="D8" s="70" t="s">
        <v>211</v>
      </c>
      <c r="E8" s="70" t="s">
        <v>212</v>
      </c>
      <c r="F8" s="70" t="s">
        <v>213</v>
      </c>
      <c r="G8" s="70" t="s">
        <v>214</v>
      </c>
    </row>
    <row r="9" spans="1:7" ht="18.75" customHeight="1">
      <c r="A9" s="7" t="s">
        <v>215</v>
      </c>
      <c r="B9" s="8" t="s">
        <v>197</v>
      </c>
      <c r="C9" s="8" t="s">
        <v>318</v>
      </c>
      <c r="D9" s="9">
        <v>256767236881</v>
      </c>
      <c r="E9" s="9">
        <v>290040173608</v>
      </c>
      <c r="F9" s="9">
        <v>476210813988</v>
      </c>
      <c r="G9" s="9">
        <v>563541039966</v>
      </c>
    </row>
    <row r="10" spans="1:7" ht="18.75" customHeight="1">
      <c r="A10" s="10" t="s">
        <v>216</v>
      </c>
      <c r="B10" s="11" t="s">
        <v>199</v>
      </c>
      <c r="C10" s="11" t="s">
        <v>319</v>
      </c>
      <c r="D10" s="13">
        <v>886149882</v>
      </c>
      <c r="E10" s="13">
        <v>1141820027</v>
      </c>
      <c r="F10" s="13">
        <v>1083982402</v>
      </c>
      <c r="G10" s="13">
        <v>1680807007</v>
      </c>
    </row>
    <row r="11" spans="1:7" ht="30" customHeight="1">
      <c r="A11" s="14" t="s">
        <v>310</v>
      </c>
      <c r="B11" s="15">
        <v>10</v>
      </c>
      <c r="C11" s="15"/>
      <c r="D11" s="17">
        <f>D9-D10</f>
        <v>255881086999</v>
      </c>
      <c r="E11" s="17">
        <f>E9-E10</f>
        <v>288898353581</v>
      </c>
      <c r="F11" s="17">
        <f>F9-F10</f>
        <v>475126831586</v>
      </c>
      <c r="G11" s="17">
        <f>G9-G10</f>
        <v>561860232959</v>
      </c>
    </row>
    <row r="12" spans="1:7" ht="18.75" customHeight="1">
      <c r="A12" s="10" t="s">
        <v>217</v>
      </c>
      <c r="B12" s="11" t="s">
        <v>218</v>
      </c>
      <c r="C12" s="11" t="s">
        <v>320</v>
      </c>
      <c r="D12" s="13">
        <v>232425451056</v>
      </c>
      <c r="E12" s="13">
        <v>258029939164</v>
      </c>
      <c r="F12" s="13">
        <v>415939044209</v>
      </c>
      <c r="G12" s="13">
        <v>489502657760</v>
      </c>
    </row>
    <row r="13" spans="1:7" ht="31.5" customHeight="1">
      <c r="A13" s="14" t="s">
        <v>309</v>
      </c>
      <c r="B13" s="15" t="s">
        <v>219</v>
      </c>
      <c r="C13" s="15"/>
      <c r="D13" s="17">
        <f>D11-D12</f>
        <v>23455635943</v>
      </c>
      <c r="E13" s="17">
        <f>E11-E12</f>
        <v>30868414417</v>
      </c>
      <c r="F13" s="17">
        <f>F11-F12</f>
        <v>59187787377</v>
      </c>
      <c r="G13" s="17">
        <f>G11-G12</f>
        <v>72357575199</v>
      </c>
    </row>
    <row r="14" spans="1:7" ht="18.75" customHeight="1">
      <c r="A14" s="10" t="s">
        <v>220</v>
      </c>
      <c r="B14" s="11" t="s">
        <v>221</v>
      </c>
      <c r="C14" s="11" t="s">
        <v>321</v>
      </c>
      <c r="D14" s="13">
        <v>1113174311</v>
      </c>
      <c r="E14" s="13">
        <v>530926292</v>
      </c>
      <c r="F14" s="13">
        <v>5258661860</v>
      </c>
      <c r="G14" s="13">
        <v>10588481012</v>
      </c>
    </row>
    <row r="15" spans="1:7" ht="18.75" customHeight="1">
      <c r="A15" s="10" t="s">
        <v>222</v>
      </c>
      <c r="B15" s="11" t="s">
        <v>223</v>
      </c>
      <c r="C15" s="11" t="s">
        <v>322</v>
      </c>
      <c r="D15" s="13">
        <v>2360568032</v>
      </c>
      <c r="E15" s="13">
        <v>6671393459</v>
      </c>
      <c r="F15" s="13">
        <v>9701047292</v>
      </c>
      <c r="G15" s="13">
        <v>24409003753</v>
      </c>
    </row>
    <row r="16" spans="1:7" s="4" customFormat="1" ht="18.75" customHeight="1">
      <c r="A16" s="22" t="s">
        <v>224</v>
      </c>
      <c r="B16" s="23" t="s">
        <v>225</v>
      </c>
      <c r="C16" s="23"/>
      <c r="D16" s="24">
        <v>2276613525</v>
      </c>
      <c r="E16" s="24">
        <v>6306197943</v>
      </c>
      <c r="F16" s="24">
        <v>9124028177</v>
      </c>
      <c r="G16" s="24">
        <v>21089460367</v>
      </c>
    </row>
    <row r="17" spans="1:7" ht="18.75" customHeight="1">
      <c r="A17" s="10" t="s">
        <v>226</v>
      </c>
      <c r="B17" s="11" t="s">
        <v>227</v>
      </c>
      <c r="C17" s="11"/>
      <c r="D17" s="13">
        <v>7722095770</v>
      </c>
      <c r="E17" s="13">
        <v>18588513119</v>
      </c>
      <c r="F17" s="13">
        <v>21679585533</v>
      </c>
      <c r="G17" s="13">
        <v>33308385683</v>
      </c>
    </row>
    <row r="18" spans="1:7" ht="18.75" customHeight="1">
      <c r="A18" s="10" t="s">
        <v>228</v>
      </c>
      <c r="B18" s="11" t="s">
        <v>229</v>
      </c>
      <c r="C18" s="11"/>
      <c r="D18" s="13">
        <v>8139260684</v>
      </c>
      <c r="E18" s="13">
        <v>11135109170</v>
      </c>
      <c r="F18" s="13">
        <v>25790216579</v>
      </c>
      <c r="G18" s="13">
        <v>31458971484</v>
      </c>
    </row>
    <row r="19" spans="1:7" ht="26.25" customHeight="1">
      <c r="A19" s="14" t="s">
        <v>308</v>
      </c>
      <c r="B19" s="15" t="s">
        <v>230</v>
      </c>
      <c r="C19" s="15"/>
      <c r="D19" s="17">
        <f>D13+D14-D15-D17-D18</f>
        <v>6346885768</v>
      </c>
      <c r="E19" s="17">
        <f>E13+E14-E15-E17-E18</f>
        <v>-4995675039</v>
      </c>
      <c r="F19" s="17">
        <f>F13+F14-F15-F17-F18</f>
        <v>7275599833</v>
      </c>
      <c r="G19" s="17">
        <f>G13+G14-G15-G17-G18</f>
        <v>-6230304709</v>
      </c>
    </row>
    <row r="20" spans="1:7" ht="18.75" customHeight="1">
      <c r="A20" s="10" t="s">
        <v>231</v>
      </c>
      <c r="B20" s="11" t="s">
        <v>232</v>
      </c>
      <c r="C20" s="11"/>
      <c r="D20" s="13">
        <v>1207841960</v>
      </c>
      <c r="E20" s="13">
        <v>44784485314</v>
      </c>
      <c r="F20" s="13">
        <v>5626444078</v>
      </c>
      <c r="G20" s="13">
        <v>45042171990</v>
      </c>
    </row>
    <row r="21" spans="1:7" ht="18.75" customHeight="1">
      <c r="A21" s="10" t="s">
        <v>233</v>
      </c>
      <c r="B21" s="11" t="s">
        <v>234</v>
      </c>
      <c r="C21" s="11"/>
      <c r="D21" s="13">
        <v>199000193</v>
      </c>
      <c r="E21" s="13">
        <v>26341960846</v>
      </c>
      <c r="F21" s="13">
        <v>2419336541</v>
      </c>
      <c r="G21" s="13">
        <v>26356110420</v>
      </c>
    </row>
    <row r="22" spans="1:7" ht="18.75" customHeight="1">
      <c r="A22" s="14" t="s">
        <v>235</v>
      </c>
      <c r="B22" s="15" t="s">
        <v>236</v>
      </c>
      <c r="C22" s="15"/>
      <c r="D22" s="17">
        <f>D20-D21</f>
        <v>1008841767</v>
      </c>
      <c r="E22" s="17">
        <f>E20-E21</f>
        <v>18442524468</v>
      </c>
      <c r="F22" s="17">
        <f>F20-F21</f>
        <v>3207107537</v>
      </c>
      <c r="G22" s="17">
        <f>G20-G21</f>
        <v>18686061570</v>
      </c>
    </row>
    <row r="23" spans="1:7" ht="18.75" customHeight="1">
      <c r="A23" s="10" t="s">
        <v>237</v>
      </c>
      <c r="B23" s="11" t="s">
        <v>238</v>
      </c>
      <c r="C23" s="11"/>
      <c r="D23" s="13">
        <v>-301396972</v>
      </c>
      <c r="E23" s="13">
        <v>-754913802</v>
      </c>
      <c r="F23" s="13">
        <v>-301396972</v>
      </c>
      <c r="G23" s="13">
        <v>-754913802</v>
      </c>
    </row>
    <row r="24" spans="1:7" ht="18.75" customHeight="1">
      <c r="A24" s="14" t="s">
        <v>239</v>
      </c>
      <c r="B24" s="15" t="s">
        <v>240</v>
      </c>
      <c r="C24" s="15"/>
      <c r="D24" s="17">
        <f>D19+D22+D23</f>
        <v>7054330563</v>
      </c>
      <c r="E24" s="17">
        <f>E19+E22+E23</f>
        <v>12691935627</v>
      </c>
      <c r="F24" s="17">
        <f>F19+F22+F23</f>
        <v>10181310398</v>
      </c>
      <c r="G24" s="17">
        <f>G19+G22+G23</f>
        <v>11700843059</v>
      </c>
    </row>
    <row r="25" spans="1:7" ht="18.75" customHeight="1">
      <c r="A25" s="10" t="s">
        <v>241</v>
      </c>
      <c r="B25" s="11" t="s">
        <v>242</v>
      </c>
      <c r="C25" s="11" t="s">
        <v>323</v>
      </c>
      <c r="D25" s="13">
        <v>1823322830</v>
      </c>
      <c r="E25" s="13">
        <v>2818846755</v>
      </c>
      <c r="F25" s="13">
        <v>2633634861</v>
      </c>
      <c r="G25" s="13">
        <v>2901581640</v>
      </c>
    </row>
    <row r="26" spans="1:7" ht="18.75" customHeight="1">
      <c r="A26" s="10" t="s">
        <v>243</v>
      </c>
      <c r="B26" s="11" t="s">
        <v>244</v>
      </c>
      <c r="C26" s="11"/>
      <c r="D26" s="13"/>
      <c r="E26" s="13"/>
      <c r="F26" s="13">
        <f>D26</f>
        <v>0</v>
      </c>
      <c r="G26" s="13"/>
    </row>
    <row r="27" spans="1:7" ht="27.75" customHeight="1">
      <c r="A27" s="14" t="s">
        <v>245</v>
      </c>
      <c r="B27" s="15" t="s">
        <v>246</v>
      </c>
      <c r="C27" s="15"/>
      <c r="D27" s="17">
        <f>D24-D25-D26</f>
        <v>5231007733</v>
      </c>
      <c r="E27" s="17">
        <f>E24-E25-E26</f>
        <v>9873088872</v>
      </c>
      <c r="F27" s="17">
        <f>F24-F25-F26</f>
        <v>7547675537</v>
      </c>
      <c r="G27" s="17">
        <f>G24-G25-G26</f>
        <v>8799261419</v>
      </c>
    </row>
    <row r="28" spans="1:7" ht="18.75" customHeight="1">
      <c r="A28" s="10" t="s">
        <v>247</v>
      </c>
      <c r="B28" s="11" t="s">
        <v>248</v>
      </c>
      <c r="C28" s="11"/>
      <c r="D28" s="13">
        <v>0</v>
      </c>
      <c r="E28" s="13">
        <v>0</v>
      </c>
      <c r="F28" s="13">
        <v>0</v>
      </c>
      <c r="G28" s="13">
        <v>0</v>
      </c>
    </row>
    <row r="29" spans="1:7" ht="18.75" customHeight="1">
      <c r="A29" s="10" t="s">
        <v>249</v>
      </c>
      <c r="B29" s="11" t="s">
        <v>250</v>
      </c>
      <c r="C29" s="11"/>
      <c r="D29" s="13">
        <v>0</v>
      </c>
      <c r="E29" s="13">
        <v>0</v>
      </c>
      <c r="F29" s="13">
        <v>0</v>
      </c>
      <c r="G29" s="13">
        <v>0</v>
      </c>
    </row>
    <row r="30" spans="1:7" ht="18.75" customHeight="1">
      <c r="A30" s="18" t="s">
        <v>251</v>
      </c>
      <c r="B30" s="19" t="s">
        <v>252</v>
      </c>
      <c r="C30" s="19"/>
      <c r="D30" s="21">
        <v>0</v>
      </c>
      <c r="E30" s="21">
        <v>0</v>
      </c>
      <c r="F30" s="21">
        <v>0</v>
      </c>
      <c r="G30" s="21">
        <v>0</v>
      </c>
    </row>
    <row r="32" spans="1:7" ht="20.25" customHeight="1">
      <c r="A32" s="76" t="s">
        <v>335</v>
      </c>
      <c r="B32" s="76"/>
      <c r="C32" s="76"/>
      <c r="D32" s="76"/>
      <c r="E32" s="76"/>
      <c r="F32" s="76"/>
      <c r="G32" s="76"/>
    </row>
    <row r="33" spans="1:7" ht="20.25" customHeight="1">
      <c r="A33" s="76" t="s">
        <v>312</v>
      </c>
      <c r="B33" s="76"/>
      <c r="C33" s="76"/>
      <c r="D33" s="76"/>
      <c r="E33" s="76"/>
      <c r="F33" s="76"/>
      <c r="G33" s="76"/>
    </row>
    <row r="34" spans="1:7" ht="18" customHeight="1">
      <c r="B34"/>
      <c r="F34"/>
      <c r="G34"/>
    </row>
    <row r="35" spans="1:7" ht="18" customHeight="1">
      <c r="B35"/>
      <c r="F35"/>
      <c r="G35"/>
    </row>
    <row r="36" spans="1:7" ht="18" customHeight="1">
      <c r="B36"/>
      <c r="F36"/>
      <c r="G36"/>
    </row>
    <row r="37" spans="1:7" ht="18" customHeight="1">
      <c r="B37"/>
      <c r="F37"/>
      <c r="G37"/>
    </row>
    <row r="38" spans="1:7" ht="18" customHeight="1">
      <c r="A38" s="76" t="s">
        <v>327</v>
      </c>
      <c r="B38" s="76"/>
      <c r="C38" s="76"/>
      <c r="D38" s="76"/>
      <c r="E38" s="76"/>
      <c r="F38" s="76"/>
      <c r="G38" s="76"/>
    </row>
  </sheetData>
  <mergeCells count="8">
    <mergeCell ref="A33:G33"/>
    <mergeCell ref="A38:G38"/>
    <mergeCell ref="A5:G5"/>
    <mergeCell ref="A6:G6"/>
    <mergeCell ref="A2:B2"/>
    <mergeCell ref="A3:B3"/>
    <mergeCell ref="E4:F4"/>
    <mergeCell ref="A32:G32"/>
  </mergeCells>
  <phoneticPr fontId="4" type="noConversion"/>
  <pageMargins left="0.57999999999999996" right="0.2" top="0.74" bottom="0.65" header="0.5" footer="0.3"/>
  <pageSetup orientation="landscape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4"/>
  </sheetPr>
  <dimension ref="A1:F125"/>
  <sheetViews>
    <sheetView topLeftCell="A93" workbookViewId="0">
      <selection activeCell="E110" sqref="E110"/>
    </sheetView>
  </sheetViews>
  <sheetFormatPr defaultRowHeight="12"/>
  <cols>
    <col min="1" max="1" width="43.5703125" customWidth="1"/>
    <col min="2" max="2" width="8.140625" customWidth="1"/>
    <col min="4" max="5" width="16.85546875" style="3" customWidth="1"/>
    <col min="6" max="6" width="14.42578125" customWidth="1"/>
  </cols>
  <sheetData>
    <row r="1" spans="1:6" s="66" customFormat="1" ht="15" customHeight="1">
      <c r="A1" s="82" t="s">
        <v>208</v>
      </c>
      <c r="B1" s="79"/>
      <c r="C1" s="71" t="s">
        <v>314</v>
      </c>
      <c r="D1" s="67"/>
      <c r="E1" s="67"/>
    </row>
    <row r="2" spans="1:6" s="66" customFormat="1" ht="15" customHeight="1">
      <c r="A2" s="79" t="s">
        <v>209</v>
      </c>
      <c r="B2" s="79"/>
      <c r="C2" s="66" t="s">
        <v>330</v>
      </c>
      <c r="D2" s="67"/>
      <c r="E2" s="67"/>
    </row>
    <row r="3" spans="1:6" s="66" customFormat="1" ht="15" customHeight="1">
      <c r="A3" s="79" t="s">
        <v>210</v>
      </c>
      <c r="B3" s="79"/>
      <c r="D3" s="67"/>
      <c r="E3" s="67"/>
    </row>
    <row r="4" spans="1:6" s="66" customFormat="1" ht="15" customHeight="1">
      <c r="C4" s="79" t="s">
        <v>0</v>
      </c>
      <c r="D4" s="79"/>
      <c r="E4" s="67"/>
    </row>
    <row r="5" spans="1:6" s="66" customFormat="1" ht="20.100000000000001" customHeight="1">
      <c r="A5" s="77" t="s">
        <v>1</v>
      </c>
      <c r="B5" s="77"/>
      <c r="C5" s="77"/>
      <c r="D5" s="77"/>
      <c r="E5" s="77"/>
    </row>
    <row r="6" spans="1:6" s="66" customFormat="1" ht="16.5" customHeight="1">
      <c r="A6" s="78" t="s">
        <v>332</v>
      </c>
      <c r="B6" s="78"/>
      <c r="C6" s="78"/>
      <c r="D6" s="78"/>
      <c r="E6" s="78"/>
    </row>
    <row r="7" spans="1:6" s="66" customFormat="1" ht="16.5" customHeight="1">
      <c r="D7" s="67"/>
      <c r="E7" s="67"/>
    </row>
    <row r="8" spans="1:6" s="66" customFormat="1" ht="33" customHeight="1">
      <c r="A8" s="70" t="s">
        <v>2</v>
      </c>
      <c r="B8" s="70" t="s">
        <v>3</v>
      </c>
      <c r="C8" s="70" t="s">
        <v>4</v>
      </c>
      <c r="D8" s="70" t="s">
        <v>6</v>
      </c>
      <c r="E8" s="70" t="s">
        <v>5</v>
      </c>
      <c r="F8" s="72"/>
    </row>
    <row r="9" spans="1:6" ht="20.25" customHeight="1">
      <c r="A9" s="25" t="s">
        <v>7</v>
      </c>
      <c r="B9" s="26"/>
      <c r="C9" s="25"/>
      <c r="D9" s="32"/>
      <c r="E9" s="32">
        <v>0</v>
      </c>
    </row>
    <row r="10" spans="1:6" ht="20.25" customHeight="1">
      <c r="A10" s="16" t="s">
        <v>8</v>
      </c>
      <c r="B10" s="15" t="s">
        <v>9</v>
      </c>
      <c r="C10" s="16"/>
      <c r="D10" s="17">
        <f>D11+D14+D17+D24+D27</f>
        <v>455470404884</v>
      </c>
      <c r="E10" s="50">
        <f>E11+E14+E17+E24+E27</f>
        <v>518471649099</v>
      </c>
    </row>
    <row r="11" spans="1:6" ht="20.25" customHeight="1">
      <c r="A11" s="16" t="s">
        <v>10</v>
      </c>
      <c r="B11" s="15" t="s">
        <v>11</v>
      </c>
      <c r="C11" s="16"/>
      <c r="D11" s="17">
        <f>SUM(D12:D13)</f>
        <v>61605403884</v>
      </c>
      <c r="E11" s="58">
        <f>E12+E13</f>
        <v>20546447930</v>
      </c>
    </row>
    <row r="12" spans="1:6" ht="20.25" customHeight="1">
      <c r="A12" s="12" t="s">
        <v>12</v>
      </c>
      <c r="B12" s="11" t="s">
        <v>13</v>
      </c>
      <c r="C12" s="11" t="s">
        <v>338</v>
      </c>
      <c r="D12" s="13">
        <v>61605403884</v>
      </c>
      <c r="E12" s="49">
        <v>15546447930</v>
      </c>
    </row>
    <row r="13" spans="1:6" ht="20.25" customHeight="1">
      <c r="A13" s="12" t="s">
        <v>14</v>
      </c>
      <c r="B13" s="11" t="s">
        <v>15</v>
      </c>
      <c r="C13" s="11"/>
      <c r="D13" s="56"/>
      <c r="E13" s="57">
        <v>5000000000</v>
      </c>
    </row>
    <row r="14" spans="1:6" ht="20.25" customHeight="1">
      <c r="A14" s="16" t="s">
        <v>16</v>
      </c>
      <c r="B14" s="15" t="s">
        <v>17</v>
      </c>
      <c r="C14" s="15" t="s">
        <v>339</v>
      </c>
      <c r="D14" s="17">
        <f>SUM(D15:D16)</f>
        <v>25000000</v>
      </c>
      <c r="E14" s="45">
        <f>E15+E16</f>
        <v>25000000</v>
      </c>
    </row>
    <row r="15" spans="1:6" ht="20.25" customHeight="1">
      <c r="A15" s="12" t="s">
        <v>18</v>
      </c>
      <c r="B15" s="11" t="s">
        <v>19</v>
      </c>
      <c r="C15" s="11"/>
      <c r="D15" s="13">
        <v>72900000</v>
      </c>
      <c r="E15" s="40">
        <v>72900000</v>
      </c>
    </row>
    <row r="16" spans="1:6" ht="20.25" customHeight="1">
      <c r="A16" s="12" t="s">
        <v>20</v>
      </c>
      <c r="B16" s="11" t="s">
        <v>21</v>
      </c>
      <c r="C16" s="11"/>
      <c r="D16" s="13">
        <v>-47900000</v>
      </c>
      <c r="E16" s="40">
        <v>-47900000</v>
      </c>
    </row>
    <row r="17" spans="1:5" ht="20.25" customHeight="1">
      <c r="A17" s="16" t="s">
        <v>22</v>
      </c>
      <c r="B17" s="15" t="s">
        <v>23</v>
      </c>
      <c r="C17" s="15"/>
      <c r="D17" s="17">
        <f>SUM(D18:D23)</f>
        <v>212548618701</v>
      </c>
      <c r="E17" s="45">
        <f>SUM(E18:E23)</f>
        <v>382341263940</v>
      </c>
    </row>
    <row r="18" spans="1:5" ht="20.25" customHeight="1">
      <c r="A18" s="12" t="s">
        <v>24</v>
      </c>
      <c r="B18" s="11" t="s">
        <v>25</v>
      </c>
      <c r="C18" s="11"/>
      <c r="D18" s="13">
        <v>201423847496</v>
      </c>
      <c r="E18" s="40">
        <v>328084229144</v>
      </c>
    </row>
    <row r="19" spans="1:5" ht="20.25" customHeight="1">
      <c r="A19" s="12" t="s">
        <v>26</v>
      </c>
      <c r="B19" s="11" t="s">
        <v>27</v>
      </c>
      <c r="C19" s="11"/>
      <c r="D19" s="13">
        <v>7702210618</v>
      </c>
      <c r="E19" s="40">
        <v>5936657604</v>
      </c>
    </row>
    <row r="20" spans="1:5" ht="20.25" customHeight="1">
      <c r="A20" s="12" t="s">
        <v>28</v>
      </c>
      <c r="B20" s="11" t="s">
        <v>29</v>
      </c>
      <c r="C20" s="11"/>
      <c r="D20" s="13"/>
      <c r="E20" s="40">
        <v>0</v>
      </c>
    </row>
    <row r="21" spans="1:5" ht="20.25" customHeight="1">
      <c r="A21" s="12" t="s">
        <v>30</v>
      </c>
      <c r="B21" s="11" t="s">
        <v>31</v>
      </c>
      <c r="C21" s="11"/>
      <c r="D21" s="13">
        <v>0</v>
      </c>
      <c r="E21" s="40">
        <v>0</v>
      </c>
    </row>
    <row r="22" spans="1:5" ht="20.25" customHeight="1">
      <c r="A22" s="12" t="s">
        <v>32</v>
      </c>
      <c r="B22" s="11" t="s">
        <v>33</v>
      </c>
      <c r="C22" s="11" t="s">
        <v>340</v>
      </c>
      <c r="D22" s="13">
        <v>9393232480</v>
      </c>
      <c r="E22" s="40">
        <v>53022044508</v>
      </c>
    </row>
    <row r="23" spans="1:5" ht="20.25" customHeight="1">
      <c r="A23" s="12" t="s">
        <v>34</v>
      </c>
      <c r="B23" s="11" t="s">
        <v>35</v>
      </c>
      <c r="C23" s="11"/>
      <c r="D23" s="13">
        <v>-5970671893</v>
      </c>
      <c r="E23" s="40">
        <v>-4701667316</v>
      </c>
    </row>
    <row r="24" spans="1:5" ht="20.25" customHeight="1">
      <c r="A24" s="16" t="s">
        <v>36</v>
      </c>
      <c r="B24" s="15" t="s">
        <v>37</v>
      </c>
      <c r="C24" s="15"/>
      <c r="D24" s="17">
        <f>SUM(D25:D26)</f>
        <v>101938748554</v>
      </c>
      <c r="E24" s="45">
        <f>E25+E26</f>
        <v>110398806542</v>
      </c>
    </row>
    <row r="25" spans="1:5" ht="20.25" customHeight="1">
      <c r="A25" s="12" t="s">
        <v>38</v>
      </c>
      <c r="B25" s="11" t="s">
        <v>39</v>
      </c>
      <c r="C25" s="11" t="s">
        <v>341</v>
      </c>
      <c r="D25" s="13">
        <v>105283433075</v>
      </c>
      <c r="E25" s="40">
        <v>113775364450</v>
      </c>
    </row>
    <row r="26" spans="1:5" ht="20.25" customHeight="1">
      <c r="A26" s="12" t="s">
        <v>40</v>
      </c>
      <c r="B26" s="11" t="s">
        <v>41</v>
      </c>
      <c r="C26" s="11"/>
      <c r="D26" s="13">
        <v>-3344684521</v>
      </c>
      <c r="E26" s="40">
        <v>-3376557908</v>
      </c>
    </row>
    <row r="27" spans="1:5" ht="20.25" customHeight="1">
      <c r="A27" s="16" t="s">
        <v>42</v>
      </c>
      <c r="B27" s="15" t="s">
        <v>43</v>
      </c>
      <c r="C27" s="15"/>
      <c r="D27" s="17">
        <f>SUM(D28:D31)</f>
        <v>79352633745</v>
      </c>
      <c r="E27" s="45">
        <f>E28+E29+E30+E31</f>
        <v>5160130687</v>
      </c>
    </row>
    <row r="28" spans="1:5" ht="20.25" customHeight="1">
      <c r="A28" s="12" t="s">
        <v>44</v>
      </c>
      <c r="B28" s="11" t="s">
        <v>45</v>
      </c>
      <c r="C28" s="11"/>
      <c r="D28" s="13">
        <v>66552569923</v>
      </c>
      <c r="E28" s="40">
        <v>2080244286</v>
      </c>
    </row>
    <row r="29" spans="1:5" ht="20.25" customHeight="1">
      <c r="A29" s="12" t="s">
        <v>46</v>
      </c>
      <c r="B29" s="11" t="s">
        <v>47</v>
      </c>
      <c r="C29" s="11"/>
      <c r="D29" s="13">
        <v>10081122254</v>
      </c>
      <c r="E29" s="40">
        <v>0</v>
      </c>
    </row>
    <row r="30" spans="1:5" ht="20.25" customHeight="1">
      <c r="A30" s="12" t="s">
        <v>48</v>
      </c>
      <c r="B30" s="11" t="s">
        <v>49</v>
      </c>
      <c r="C30" s="11" t="s">
        <v>342</v>
      </c>
      <c r="D30" s="13">
        <v>2354689</v>
      </c>
      <c r="E30" s="40">
        <v>1913820</v>
      </c>
    </row>
    <row r="31" spans="1:5" ht="20.25" customHeight="1">
      <c r="A31" s="12" t="s">
        <v>50</v>
      </c>
      <c r="B31" s="11" t="s">
        <v>51</v>
      </c>
      <c r="C31" s="11"/>
      <c r="D31" s="13">
        <v>2716586879</v>
      </c>
      <c r="E31" s="40">
        <v>3077972581</v>
      </c>
    </row>
    <row r="32" spans="1:5" ht="20.25" customHeight="1">
      <c r="A32" s="16" t="s">
        <v>52</v>
      </c>
      <c r="B32" s="15" t="s">
        <v>53</v>
      </c>
      <c r="C32" s="15"/>
      <c r="D32" s="17">
        <f>D33+D39+D50+D53+D58+D62</f>
        <v>208476186949</v>
      </c>
      <c r="E32" s="45">
        <f>E33+E39+E50+E53+E58</f>
        <v>126133245376.94696</v>
      </c>
    </row>
    <row r="33" spans="1:5" ht="20.25" customHeight="1">
      <c r="A33" s="16" t="s">
        <v>54</v>
      </c>
      <c r="B33" s="15" t="s">
        <v>55</v>
      </c>
      <c r="C33" s="15"/>
      <c r="D33" s="17">
        <f>SUM(D34:D38)</f>
        <v>0</v>
      </c>
      <c r="E33" s="45">
        <f>SUM(E34:E38)</f>
        <v>0</v>
      </c>
    </row>
    <row r="34" spans="1:5" ht="20.25" customHeight="1">
      <c r="A34" s="12" t="s">
        <v>56</v>
      </c>
      <c r="B34" s="11" t="s">
        <v>57</v>
      </c>
      <c r="C34" s="11"/>
      <c r="D34" s="13">
        <v>0</v>
      </c>
      <c r="E34" s="40">
        <v>0</v>
      </c>
    </row>
    <row r="35" spans="1:5" ht="20.25" customHeight="1">
      <c r="A35" s="12" t="s">
        <v>58</v>
      </c>
      <c r="B35" s="11" t="s">
        <v>59</v>
      </c>
      <c r="C35" s="11"/>
      <c r="D35" s="13">
        <v>0</v>
      </c>
      <c r="E35" s="40">
        <v>0</v>
      </c>
    </row>
    <row r="36" spans="1:5" ht="20.25" customHeight="1">
      <c r="A36" s="12" t="s">
        <v>60</v>
      </c>
      <c r="B36" s="11" t="s">
        <v>61</v>
      </c>
      <c r="C36" s="11" t="s">
        <v>343</v>
      </c>
      <c r="D36" s="13">
        <v>0</v>
      </c>
      <c r="E36" s="40">
        <v>0</v>
      </c>
    </row>
    <row r="37" spans="1:5" ht="20.25" customHeight="1">
      <c r="A37" s="12" t="s">
        <v>62</v>
      </c>
      <c r="B37" s="11" t="s">
        <v>63</v>
      </c>
      <c r="C37" s="11" t="s">
        <v>344</v>
      </c>
      <c r="D37" s="13">
        <v>0</v>
      </c>
      <c r="E37" s="40">
        <v>0</v>
      </c>
    </row>
    <row r="38" spans="1:5" ht="20.25" customHeight="1">
      <c r="A38" s="12" t="s">
        <v>64</v>
      </c>
      <c r="B38" s="11" t="s">
        <v>65</v>
      </c>
      <c r="C38" s="11"/>
      <c r="D38" s="13">
        <v>0</v>
      </c>
      <c r="E38" s="40">
        <v>0</v>
      </c>
    </row>
    <row r="39" spans="1:5" ht="20.25" customHeight="1">
      <c r="A39" s="16" t="s">
        <v>66</v>
      </c>
      <c r="B39" s="15" t="s">
        <v>67</v>
      </c>
      <c r="C39" s="15"/>
      <c r="D39" s="17">
        <f>D40+D43+D46+D49</f>
        <v>103048690387</v>
      </c>
      <c r="E39" s="45">
        <f>E40+E43+E46+E49</f>
        <v>91972063867</v>
      </c>
    </row>
    <row r="40" spans="1:5" ht="20.25" customHeight="1">
      <c r="A40" s="16" t="s">
        <v>68</v>
      </c>
      <c r="B40" s="15" t="s">
        <v>69</v>
      </c>
      <c r="C40" s="15" t="s">
        <v>345</v>
      </c>
      <c r="D40" s="17">
        <f>D41+D42</f>
        <v>58733669900</v>
      </c>
      <c r="E40" s="17">
        <f>E41+E42</f>
        <v>52854955426</v>
      </c>
    </row>
    <row r="41" spans="1:5" ht="20.25" customHeight="1">
      <c r="A41" s="12" t="s">
        <v>70</v>
      </c>
      <c r="B41" s="11" t="s">
        <v>71</v>
      </c>
      <c r="C41" s="11"/>
      <c r="D41" s="13">
        <v>182018469996</v>
      </c>
      <c r="E41" s="40">
        <v>177605805184</v>
      </c>
    </row>
    <row r="42" spans="1:5" ht="20.25" customHeight="1">
      <c r="A42" s="12" t="s">
        <v>72</v>
      </c>
      <c r="B42" s="11" t="s">
        <v>73</v>
      </c>
      <c r="C42" s="11"/>
      <c r="D42" s="13">
        <v>-123284800096</v>
      </c>
      <c r="E42" s="40">
        <v>-124750849758</v>
      </c>
    </row>
    <row r="43" spans="1:5" ht="20.25" customHeight="1">
      <c r="A43" s="16" t="s">
        <v>74</v>
      </c>
      <c r="B43" s="15" t="s">
        <v>75</v>
      </c>
      <c r="C43" s="15" t="s">
        <v>346</v>
      </c>
      <c r="D43" s="17">
        <f>D44+D45</f>
        <v>0</v>
      </c>
      <c r="E43" s="17">
        <f>E44+E45</f>
        <v>0</v>
      </c>
    </row>
    <row r="44" spans="1:5" ht="20.25" customHeight="1">
      <c r="A44" s="12" t="s">
        <v>70</v>
      </c>
      <c r="B44" s="11" t="s">
        <v>76</v>
      </c>
      <c r="C44" s="11"/>
      <c r="D44" s="13"/>
      <c r="E44" s="40">
        <v>0</v>
      </c>
    </row>
    <row r="45" spans="1:5" ht="20.25" customHeight="1">
      <c r="A45" s="12" t="s">
        <v>72</v>
      </c>
      <c r="B45" s="11" t="s">
        <v>77</v>
      </c>
      <c r="C45" s="11"/>
      <c r="D45" s="13"/>
      <c r="E45" s="40">
        <v>0</v>
      </c>
    </row>
    <row r="46" spans="1:5" ht="20.25" customHeight="1">
      <c r="A46" s="16" t="s">
        <v>78</v>
      </c>
      <c r="B46" s="15" t="s">
        <v>79</v>
      </c>
      <c r="C46" s="15" t="s">
        <v>347</v>
      </c>
      <c r="D46" s="17">
        <f>D47+D48</f>
        <v>1815923536</v>
      </c>
      <c r="E46" s="17">
        <f>E47+E48</f>
        <v>1786417349</v>
      </c>
    </row>
    <row r="47" spans="1:5" ht="20.25" customHeight="1">
      <c r="A47" s="12" t="s">
        <v>70</v>
      </c>
      <c r="B47" s="11" t="s">
        <v>80</v>
      </c>
      <c r="C47" s="11"/>
      <c r="D47" s="13">
        <v>1940753000</v>
      </c>
      <c r="E47" s="40">
        <v>1901873000</v>
      </c>
    </row>
    <row r="48" spans="1:5" ht="20.25" customHeight="1">
      <c r="A48" s="12" t="s">
        <v>72</v>
      </c>
      <c r="B48" s="11" t="s">
        <v>81</v>
      </c>
      <c r="C48" s="11"/>
      <c r="D48" s="13">
        <v>-124829464</v>
      </c>
      <c r="E48" s="40">
        <v>-115455651</v>
      </c>
    </row>
    <row r="49" spans="1:6" ht="20.25" customHeight="1">
      <c r="A49" s="12" t="s">
        <v>82</v>
      </c>
      <c r="B49" s="11" t="s">
        <v>83</v>
      </c>
      <c r="C49" s="11" t="s">
        <v>348</v>
      </c>
      <c r="D49" s="42">
        <v>42499096951</v>
      </c>
      <c r="E49" s="40">
        <v>37330691092</v>
      </c>
    </row>
    <row r="50" spans="1:6" ht="20.25" customHeight="1">
      <c r="A50" s="16" t="s">
        <v>84</v>
      </c>
      <c r="B50" s="15" t="s">
        <v>85</v>
      </c>
      <c r="C50" s="15" t="s">
        <v>349</v>
      </c>
      <c r="D50" s="17">
        <f>D51+D52</f>
        <v>0</v>
      </c>
      <c r="E50" s="17">
        <f>E51+E52</f>
        <v>0</v>
      </c>
    </row>
    <row r="51" spans="1:6" ht="20.25" customHeight="1">
      <c r="A51" s="12" t="s">
        <v>70</v>
      </c>
      <c r="B51" s="11" t="s">
        <v>86</v>
      </c>
      <c r="C51" s="11"/>
      <c r="D51" s="13"/>
      <c r="E51" s="40">
        <v>0</v>
      </c>
    </row>
    <row r="52" spans="1:6" ht="20.25" customHeight="1">
      <c r="A52" s="12" t="s">
        <v>72</v>
      </c>
      <c r="B52" s="11" t="s">
        <v>87</v>
      </c>
      <c r="C52" s="11"/>
      <c r="D52" s="13"/>
      <c r="E52" s="40">
        <v>0</v>
      </c>
    </row>
    <row r="53" spans="1:6" ht="20.25" customHeight="1">
      <c r="A53" s="16" t="s">
        <v>88</v>
      </c>
      <c r="B53" s="15" t="s">
        <v>89</v>
      </c>
      <c r="C53" s="15"/>
      <c r="D53" s="17">
        <f>SUM(D54:D57)</f>
        <v>21947137574</v>
      </c>
      <c r="E53" s="17">
        <f>SUM(E54:E57)</f>
        <v>22534245053.946964</v>
      </c>
    </row>
    <row r="54" spans="1:6" ht="20.25" customHeight="1">
      <c r="A54" s="12" t="s">
        <v>90</v>
      </c>
      <c r="B54" s="11" t="s">
        <v>91</v>
      </c>
      <c r="C54" s="11"/>
      <c r="D54" s="13"/>
      <c r="E54" s="40"/>
    </row>
    <row r="55" spans="1:6" ht="20.25" customHeight="1">
      <c r="A55" s="12" t="s">
        <v>92</v>
      </c>
      <c r="B55" s="11" t="s">
        <v>93</v>
      </c>
      <c r="C55" s="11"/>
      <c r="D55" s="13">
        <v>21947137574</v>
      </c>
      <c r="E55" s="40">
        <v>22534245053.946964</v>
      </c>
      <c r="F55" s="3"/>
    </row>
    <row r="56" spans="1:6" ht="20.25" customHeight="1">
      <c r="A56" s="12" t="s">
        <v>94</v>
      </c>
      <c r="B56" s="11" t="s">
        <v>95</v>
      </c>
      <c r="C56" s="11" t="s">
        <v>350</v>
      </c>
      <c r="D56" s="13">
        <v>0</v>
      </c>
      <c r="E56" s="40">
        <v>0</v>
      </c>
      <c r="F56" s="3"/>
    </row>
    <row r="57" spans="1:6" ht="20.25" customHeight="1">
      <c r="A57" s="12" t="s">
        <v>96</v>
      </c>
      <c r="B57" s="11" t="s">
        <v>97</v>
      </c>
      <c r="C57" s="11"/>
      <c r="D57" s="13"/>
      <c r="E57" s="40"/>
    </row>
    <row r="58" spans="1:6" ht="20.25" customHeight="1">
      <c r="A58" s="16" t="s">
        <v>98</v>
      </c>
      <c r="B58" s="15" t="s">
        <v>99</v>
      </c>
      <c r="C58" s="15"/>
      <c r="D58" s="17">
        <f>SUM(D59:D61)</f>
        <v>83480358988</v>
      </c>
      <c r="E58" s="17">
        <f>SUM(E59:E61)</f>
        <v>11626936456</v>
      </c>
    </row>
    <row r="59" spans="1:6" ht="20.25" customHeight="1">
      <c r="A59" s="12" t="s">
        <v>100</v>
      </c>
      <c r="B59" s="11" t="s">
        <v>101</v>
      </c>
      <c r="C59" s="11" t="s">
        <v>351</v>
      </c>
      <c r="D59" s="47">
        <v>83480358988</v>
      </c>
      <c r="E59" s="48">
        <v>11626936456</v>
      </c>
    </row>
    <row r="60" spans="1:6" ht="20.25" customHeight="1">
      <c r="A60" s="12" t="s">
        <v>102</v>
      </c>
      <c r="B60" s="11" t="s">
        <v>103</v>
      </c>
      <c r="C60" s="11" t="s">
        <v>352</v>
      </c>
      <c r="D60" s="13">
        <v>0</v>
      </c>
      <c r="E60" s="49">
        <v>0</v>
      </c>
    </row>
    <row r="61" spans="1:6" ht="20.25" customHeight="1">
      <c r="A61" s="12" t="s">
        <v>104</v>
      </c>
      <c r="B61" s="11" t="s">
        <v>105</v>
      </c>
      <c r="C61" s="11"/>
      <c r="D61" s="13">
        <v>0</v>
      </c>
      <c r="E61" s="49">
        <v>0</v>
      </c>
    </row>
    <row r="62" spans="1:6" s="1" customFormat="1" ht="20.25" customHeight="1">
      <c r="A62" s="27" t="s">
        <v>106</v>
      </c>
      <c r="B62" s="28" t="s">
        <v>107</v>
      </c>
      <c r="C62" s="28"/>
      <c r="D62" s="29">
        <v>0</v>
      </c>
      <c r="E62" s="29">
        <v>0</v>
      </c>
    </row>
    <row r="63" spans="1:6" ht="20.25" customHeight="1">
      <c r="A63" s="16" t="s">
        <v>108</v>
      </c>
      <c r="B63" s="15" t="s">
        <v>109</v>
      </c>
      <c r="C63" s="15"/>
      <c r="D63" s="17">
        <f>D32+D10</f>
        <v>663946591833</v>
      </c>
      <c r="E63" s="17">
        <f>E32+E10</f>
        <v>644604894475.94702</v>
      </c>
    </row>
    <row r="64" spans="1:6" ht="20.25" customHeight="1">
      <c r="A64" s="16" t="s">
        <v>110</v>
      </c>
      <c r="B64" s="15"/>
      <c r="C64" s="15"/>
      <c r="D64" s="17"/>
      <c r="E64" s="17"/>
    </row>
    <row r="65" spans="1:5" ht="20.25" customHeight="1">
      <c r="A65" s="16" t="s">
        <v>111</v>
      </c>
      <c r="B65" s="15" t="s">
        <v>112</v>
      </c>
      <c r="C65" s="15"/>
      <c r="D65" s="17">
        <f>D66+D78</f>
        <v>371742554841</v>
      </c>
      <c r="E65" s="17">
        <f>E66+E78</f>
        <v>351995178989</v>
      </c>
    </row>
    <row r="66" spans="1:5" ht="20.25" customHeight="1">
      <c r="A66" s="16" t="s">
        <v>113</v>
      </c>
      <c r="B66" s="15" t="s">
        <v>114</v>
      </c>
      <c r="C66" s="15"/>
      <c r="D66" s="17">
        <f>SUM(D67:D77)</f>
        <v>173430968674</v>
      </c>
      <c r="E66" s="17">
        <f>SUM(E67:E77)</f>
        <v>321588179210</v>
      </c>
    </row>
    <row r="67" spans="1:5" ht="20.25" customHeight="1">
      <c r="A67" s="12" t="s">
        <v>115</v>
      </c>
      <c r="B67" s="11" t="s">
        <v>116</v>
      </c>
      <c r="C67" s="11" t="s">
        <v>353</v>
      </c>
      <c r="D67" s="13">
        <v>68563113640</v>
      </c>
      <c r="E67" s="40">
        <v>147545289244</v>
      </c>
    </row>
    <row r="68" spans="1:5" ht="20.25" customHeight="1">
      <c r="A68" s="12" t="s">
        <v>117</v>
      </c>
      <c r="B68" s="11" t="s">
        <v>118</v>
      </c>
      <c r="C68" s="11"/>
      <c r="D68" s="13">
        <v>71239356926</v>
      </c>
      <c r="E68" s="40">
        <v>113587286514</v>
      </c>
    </row>
    <row r="69" spans="1:5" ht="20.25" customHeight="1">
      <c r="A69" s="12" t="s">
        <v>119</v>
      </c>
      <c r="B69" s="11" t="s">
        <v>120</v>
      </c>
      <c r="C69" s="11"/>
      <c r="D69" s="13">
        <v>1502734471</v>
      </c>
      <c r="E69" s="40">
        <v>3364375444</v>
      </c>
    </row>
    <row r="70" spans="1:5" ht="20.25" customHeight="1">
      <c r="A70" s="12" t="s">
        <v>121</v>
      </c>
      <c r="B70" s="11" t="s">
        <v>122</v>
      </c>
      <c r="C70" s="11" t="s">
        <v>354</v>
      </c>
      <c r="D70" s="13">
        <v>2642374856</v>
      </c>
      <c r="E70" s="40">
        <v>12412928628</v>
      </c>
    </row>
    <row r="71" spans="1:5" ht="20.25" customHeight="1">
      <c r="A71" s="12" t="s">
        <v>123</v>
      </c>
      <c r="B71" s="11" t="s">
        <v>124</v>
      </c>
      <c r="C71" s="11"/>
      <c r="D71" s="13">
        <v>1052011986</v>
      </c>
      <c r="E71" s="40">
        <v>866529115</v>
      </c>
    </row>
    <row r="72" spans="1:5" ht="20.25" customHeight="1">
      <c r="A72" s="12" t="s">
        <v>125</v>
      </c>
      <c r="B72" s="11" t="s">
        <v>126</v>
      </c>
      <c r="C72" s="11" t="s">
        <v>355</v>
      </c>
      <c r="D72" s="13">
        <v>21500144507</v>
      </c>
      <c r="E72" s="40">
        <v>38854428932</v>
      </c>
    </row>
    <row r="73" spans="1:5" ht="20.25" customHeight="1">
      <c r="A73" s="12" t="s">
        <v>127</v>
      </c>
      <c r="B73" s="11" t="s">
        <v>128</v>
      </c>
      <c r="C73" s="11"/>
      <c r="D73" s="13"/>
      <c r="E73" s="40">
        <v>0</v>
      </c>
    </row>
    <row r="74" spans="1:5" ht="20.25" customHeight="1">
      <c r="A74" s="12" t="s">
        <v>129</v>
      </c>
      <c r="B74" s="11" t="s">
        <v>130</v>
      </c>
      <c r="C74" s="11"/>
      <c r="D74" s="13">
        <v>0</v>
      </c>
      <c r="E74" s="40"/>
    </row>
    <row r="75" spans="1:5" ht="20.25" customHeight="1">
      <c r="A75" s="12" t="s">
        <v>131</v>
      </c>
      <c r="B75" s="11" t="s">
        <v>132</v>
      </c>
      <c r="C75" s="11" t="s">
        <v>356</v>
      </c>
      <c r="D75" s="13">
        <v>4168390039</v>
      </c>
      <c r="E75" s="40">
        <v>3025553069</v>
      </c>
    </row>
    <row r="76" spans="1:5" ht="20.25" customHeight="1">
      <c r="A76" s="12" t="s">
        <v>133</v>
      </c>
      <c r="B76" s="11" t="s">
        <v>134</v>
      </c>
      <c r="C76" s="11"/>
      <c r="D76" s="13">
        <v>0</v>
      </c>
      <c r="E76" s="40">
        <v>160466250</v>
      </c>
    </row>
    <row r="77" spans="1:5" ht="20.25" customHeight="1">
      <c r="A77" s="12" t="s">
        <v>135</v>
      </c>
      <c r="B77" s="11" t="s">
        <v>136</v>
      </c>
      <c r="C77" s="11"/>
      <c r="D77" s="13">
        <v>2762842249</v>
      </c>
      <c r="E77" s="40">
        <v>1771322014</v>
      </c>
    </row>
    <row r="78" spans="1:5" ht="20.25" customHeight="1">
      <c r="A78" s="16" t="s">
        <v>137</v>
      </c>
      <c r="B78" s="15" t="s">
        <v>138</v>
      </c>
      <c r="C78" s="15"/>
      <c r="D78" s="17">
        <f>SUM(D79:D87)</f>
        <v>198311586167</v>
      </c>
      <c r="E78" s="17">
        <f>SUM(E79:E87)</f>
        <v>30406999779</v>
      </c>
    </row>
    <row r="79" spans="1:5" ht="20.25" customHeight="1">
      <c r="A79" s="12" t="s">
        <v>139</v>
      </c>
      <c r="B79" s="11" t="s">
        <v>140</v>
      </c>
      <c r="C79" s="11"/>
      <c r="D79" s="13">
        <v>0</v>
      </c>
      <c r="E79" s="40">
        <v>0</v>
      </c>
    </row>
    <row r="80" spans="1:5" ht="20.25" customHeight="1">
      <c r="A80" s="12" t="s">
        <v>141</v>
      </c>
      <c r="B80" s="11" t="s">
        <v>142</v>
      </c>
      <c r="C80" s="11" t="s">
        <v>357</v>
      </c>
      <c r="D80" s="13">
        <v>0</v>
      </c>
      <c r="E80" s="40">
        <v>0</v>
      </c>
    </row>
    <row r="81" spans="1:5" ht="20.25" customHeight="1">
      <c r="A81" s="12" t="s">
        <v>143</v>
      </c>
      <c r="B81" s="11" t="s">
        <v>144</v>
      </c>
      <c r="C81" s="11"/>
      <c r="D81" s="13">
        <v>140747967415</v>
      </c>
      <c r="E81" s="40"/>
    </row>
    <row r="82" spans="1:5" ht="20.25" customHeight="1">
      <c r="A82" s="12" t="s">
        <v>145</v>
      </c>
      <c r="B82" s="11" t="s">
        <v>146</v>
      </c>
      <c r="C82" s="11" t="s">
        <v>358</v>
      </c>
      <c r="D82" s="13">
        <v>17088310630</v>
      </c>
      <c r="E82" s="40">
        <v>18943691311</v>
      </c>
    </row>
    <row r="83" spans="1:5" ht="20.25" customHeight="1">
      <c r="A83" s="12" t="s">
        <v>147</v>
      </c>
      <c r="B83" s="11" t="s">
        <v>148</v>
      </c>
      <c r="C83" s="11" t="s">
        <v>352</v>
      </c>
      <c r="D83" s="13">
        <v>0</v>
      </c>
      <c r="E83" s="40"/>
    </row>
    <row r="84" spans="1:5" ht="20.25" customHeight="1">
      <c r="A84" s="12" t="s">
        <v>149</v>
      </c>
      <c r="B84" s="11" t="s">
        <v>150</v>
      </c>
      <c r="C84" s="11"/>
      <c r="D84" s="13">
        <v>0</v>
      </c>
      <c r="E84" s="40">
        <v>472802064</v>
      </c>
    </row>
    <row r="85" spans="1:5" ht="20.25" customHeight="1">
      <c r="A85" s="12" t="s">
        <v>151</v>
      </c>
      <c r="B85" s="11" t="s">
        <v>152</v>
      </c>
      <c r="C85" s="11"/>
      <c r="D85" s="13">
        <v>10403899874</v>
      </c>
      <c r="E85" s="40">
        <v>10275489764</v>
      </c>
    </row>
    <row r="86" spans="1:5" ht="20.25" customHeight="1">
      <c r="A86" s="12" t="s">
        <v>153</v>
      </c>
      <c r="B86" s="11" t="s">
        <v>154</v>
      </c>
      <c r="C86" s="11"/>
      <c r="D86" s="13">
        <v>30071408248</v>
      </c>
      <c r="E86" s="40">
        <v>715016640</v>
      </c>
    </row>
    <row r="87" spans="1:5" ht="20.25" customHeight="1">
      <c r="A87" s="12" t="s">
        <v>155</v>
      </c>
      <c r="B87" s="11" t="s">
        <v>156</v>
      </c>
      <c r="C87" s="11"/>
      <c r="D87" s="13">
        <v>0</v>
      </c>
      <c r="E87" s="46"/>
    </row>
    <row r="88" spans="1:5" ht="20.25" customHeight="1">
      <c r="A88" s="16" t="s">
        <v>157</v>
      </c>
      <c r="B88" s="15" t="s">
        <v>158</v>
      </c>
      <c r="C88" s="15"/>
      <c r="D88" s="17">
        <f>D89+D102</f>
        <v>292204036992</v>
      </c>
      <c r="E88" s="17">
        <f>E89+E102</f>
        <v>292609715486.94696</v>
      </c>
    </row>
    <row r="89" spans="1:5" ht="20.25" customHeight="1">
      <c r="A89" s="16" t="s">
        <v>159</v>
      </c>
      <c r="B89" s="15" t="s">
        <v>160</v>
      </c>
      <c r="C89" s="15" t="s">
        <v>359</v>
      </c>
      <c r="D89" s="17">
        <f>SUM(D90:D101)</f>
        <v>292232036992</v>
      </c>
      <c r="E89" s="17">
        <f>SUM(E90:E101)</f>
        <v>292671715486.94696</v>
      </c>
    </row>
    <row r="90" spans="1:5" ht="20.25" customHeight="1">
      <c r="A90" s="12" t="s">
        <v>161</v>
      </c>
      <c r="B90" s="11" t="s">
        <v>162</v>
      </c>
      <c r="C90" s="11"/>
      <c r="D90" s="13">
        <v>194300060000</v>
      </c>
      <c r="E90" s="40">
        <v>194300060000</v>
      </c>
    </row>
    <row r="91" spans="1:5" ht="20.25" customHeight="1">
      <c r="A91" s="12" t="s">
        <v>163</v>
      </c>
      <c r="B91" s="11" t="s">
        <v>164</v>
      </c>
      <c r="C91" s="11"/>
      <c r="D91" s="13">
        <v>45084139829</v>
      </c>
      <c r="E91" s="40">
        <v>45084139829</v>
      </c>
    </row>
    <row r="92" spans="1:5" ht="20.25" customHeight="1">
      <c r="A92" s="12" t="s">
        <v>165</v>
      </c>
      <c r="B92" s="11" t="s">
        <v>166</v>
      </c>
      <c r="C92" s="11"/>
      <c r="D92" s="13">
        <v>0</v>
      </c>
      <c r="E92" s="40">
        <v>0</v>
      </c>
    </row>
    <row r="93" spans="1:5" ht="20.25" customHeight="1">
      <c r="A93" s="12" t="s">
        <v>167</v>
      </c>
      <c r="B93" s="11" t="s">
        <v>168</v>
      </c>
      <c r="C93" s="11"/>
      <c r="D93" s="13">
        <v>-1241960941</v>
      </c>
      <c r="E93" s="40">
        <v>-1241960941</v>
      </c>
    </row>
    <row r="94" spans="1:5" ht="20.25" customHeight="1">
      <c r="A94" s="12" t="s">
        <v>169</v>
      </c>
      <c r="B94" s="11" t="s">
        <v>170</v>
      </c>
      <c r="C94" s="11"/>
      <c r="D94" s="13">
        <v>0</v>
      </c>
      <c r="E94" s="40"/>
    </row>
    <row r="95" spans="1:5" ht="20.25" customHeight="1">
      <c r="A95" s="12" t="s">
        <v>171</v>
      </c>
      <c r="B95" s="11" t="s">
        <v>172</v>
      </c>
      <c r="C95" s="11"/>
      <c r="D95" s="13">
        <v>8470837422</v>
      </c>
      <c r="E95" s="40">
        <v>8687637152.9469643</v>
      </c>
    </row>
    <row r="96" spans="1:5" ht="20.25" customHeight="1">
      <c r="A96" s="12" t="s">
        <v>173</v>
      </c>
      <c r="B96" s="11" t="s">
        <v>174</v>
      </c>
      <c r="C96" s="11"/>
      <c r="D96" s="13">
        <v>28341060722</v>
      </c>
      <c r="E96" s="40">
        <v>27789514000</v>
      </c>
    </row>
    <row r="97" spans="1:5" ht="20.25" customHeight="1">
      <c r="A97" s="12" t="s">
        <v>175</v>
      </c>
      <c r="B97" s="11" t="s">
        <v>176</v>
      </c>
      <c r="C97" s="11"/>
      <c r="D97" s="13">
        <v>7548914173</v>
      </c>
      <c r="E97" s="40">
        <v>7071753777</v>
      </c>
    </row>
    <row r="98" spans="1:5" ht="20.25" customHeight="1">
      <c r="A98" s="12" t="s">
        <v>177</v>
      </c>
      <c r="B98" s="11" t="s">
        <v>178</v>
      </c>
      <c r="C98" s="11"/>
      <c r="D98" s="13">
        <v>0</v>
      </c>
      <c r="E98" s="40"/>
    </row>
    <row r="99" spans="1:5" ht="20.25" customHeight="1">
      <c r="A99" s="12" t="s">
        <v>179</v>
      </c>
      <c r="B99" s="11" t="s">
        <v>180</v>
      </c>
      <c r="C99" s="11"/>
      <c r="D99" s="13">
        <v>9728985787</v>
      </c>
      <c r="E99" s="40">
        <v>10980571669</v>
      </c>
    </row>
    <row r="100" spans="1:5" ht="20.25" customHeight="1">
      <c r="A100" s="12" t="s">
        <v>181</v>
      </c>
      <c r="B100" s="11" t="s">
        <v>182</v>
      </c>
      <c r="C100" s="11"/>
      <c r="D100" s="13">
        <v>0</v>
      </c>
      <c r="E100" s="45">
        <v>0</v>
      </c>
    </row>
    <row r="101" spans="1:5" ht="20.25" customHeight="1">
      <c r="A101" s="12" t="s">
        <v>183</v>
      </c>
      <c r="B101" s="11" t="s">
        <v>184</v>
      </c>
      <c r="C101" s="11"/>
      <c r="D101" s="13"/>
      <c r="E101" s="40">
        <v>0</v>
      </c>
    </row>
    <row r="102" spans="1:5" ht="20.25" customHeight="1">
      <c r="A102" s="16" t="s">
        <v>185</v>
      </c>
      <c r="B102" s="15" t="s">
        <v>186</v>
      </c>
      <c r="C102" s="15"/>
      <c r="D102" s="17">
        <f>SUM(D103:D104)</f>
        <v>-28000000</v>
      </c>
      <c r="E102" s="17">
        <f>SUM(E103:E104)</f>
        <v>-62000000</v>
      </c>
    </row>
    <row r="103" spans="1:5" ht="20.25" customHeight="1">
      <c r="A103" s="12" t="s">
        <v>187</v>
      </c>
      <c r="B103" s="11" t="s">
        <v>188</v>
      </c>
      <c r="C103" s="11" t="s">
        <v>360</v>
      </c>
      <c r="D103" s="13">
        <v>-28000000</v>
      </c>
      <c r="E103" s="49">
        <v>-62000000</v>
      </c>
    </row>
    <row r="104" spans="1:5" ht="20.25" customHeight="1">
      <c r="A104" s="12" t="s">
        <v>189</v>
      </c>
      <c r="B104" s="11" t="s">
        <v>190</v>
      </c>
      <c r="C104" s="11"/>
      <c r="D104" s="13"/>
      <c r="E104" s="49"/>
    </row>
    <row r="105" spans="1:5" s="1" customFormat="1" ht="20.25" customHeight="1">
      <c r="A105" s="27" t="s">
        <v>191</v>
      </c>
      <c r="B105" s="28" t="s">
        <v>192</v>
      </c>
      <c r="C105" s="28"/>
      <c r="D105" s="29">
        <v>0</v>
      </c>
      <c r="E105" s="52">
        <v>0</v>
      </c>
    </row>
    <row r="106" spans="1:5" ht="20.25" customHeight="1">
      <c r="A106" s="16" t="s">
        <v>193</v>
      </c>
      <c r="B106" s="15" t="s">
        <v>194</v>
      </c>
      <c r="C106" s="15"/>
      <c r="D106" s="51">
        <f>D105+D88+D65</f>
        <v>663946591833</v>
      </c>
      <c r="E106" s="51">
        <f>E105+E88+E65</f>
        <v>644604894475.94702</v>
      </c>
    </row>
    <row r="107" spans="1:5" ht="20.25" customHeight="1">
      <c r="A107" s="16" t="s">
        <v>195</v>
      </c>
      <c r="B107" s="15"/>
      <c r="C107" s="15"/>
      <c r="D107" s="17">
        <f>D106-D63</f>
        <v>0</v>
      </c>
      <c r="E107" s="17">
        <f>E106-E63</f>
        <v>0</v>
      </c>
    </row>
    <row r="108" spans="1:5" ht="20.25" customHeight="1">
      <c r="A108" s="12" t="s">
        <v>196</v>
      </c>
      <c r="B108" s="11" t="s">
        <v>197</v>
      </c>
      <c r="C108" s="11" t="s">
        <v>361</v>
      </c>
      <c r="D108" s="13">
        <v>0</v>
      </c>
      <c r="E108" s="40">
        <v>0</v>
      </c>
    </row>
    <row r="109" spans="1:5" ht="20.25" customHeight="1">
      <c r="A109" s="12" t="s">
        <v>198</v>
      </c>
      <c r="B109" s="11" t="s">
        <v>199</v>
      </c>
      <c r="C109" s="11"/>
      <c r="D109" s="13">
        <v>18828400</v>
      </c>
      <c r="E109" s="41">
        <v>39297136914</v>
      </c>
    </row>
    <row r="110" spans="1:5" ht="20.25" customHeight="1">
      <c r="A110" s="12" t="s">
        <v>200</v>
      </c>
      <c r="B110" s="11" t="s">
        <v>201</v>
      </c>
      <c r="C110" s="11"/>
      <c r="D110" s="13">
        <v>0</v>
      </c>
      <c r="E110" s="40">
        <v>0</v>
      </c>
    </row>
    <row r="111" spans="1:5" ht="20.25" customHeight="1">
      <c r="A111" s="12" t="s">
        <v>202</v>
      </c>
      <c r="B111" s="11" t="s">
        <v>203</v>
      </c>
      <c r="C111" s="11"/>
      <c r="D111" s="13">
        <v>0</v>
      </c>
      <c r="E111" s="40">
        <v>0</v>
      </c>
    </row>
    <row r="112" spans="1:5" ht="20.25" customHeight="1">
      <c r="A112" s="12" t="s">
        <v>204</v>
      </c>
      <c r="B112" s="11" t="s">
        <v>205</v>
      </c>
      <c r="C112" s="11"/>
      <c r="D112" s="13">
        <v>0</v>
      </c>
      <c r="E112" s="40">
        <v>0</v>
      </c>
    </row>
    <row r="113" spans="1:5" ht="20.25" customHeight="1">
      <c r="A113" s="38" t="s">
        <v>315</v>
      </c>
      <c r="B113" s="43" t="s">
        <v>324</v>
      </c>
      <c r="C113" s="75"/>
      <c r="D113" s="39">
        <v>2117.64</v>
      </c>
      <c r="E113" s="39">
        <v>2923.14</v>
      </c>
    </row>
    <row r="114" spans="1:5" ht="20.25" customHeight="1">
      <c r="A114" s="38" t="s">
        <v>316</v>
      </c>
      <c r="B114" s="43" t="s">
        <v>325</v>
      </c>
      <c r="C114" s="44"/>
      <c r="D114" s="53">
        <v>291.95</v>
      </c>
      <c r="E114" s="39">
        <v>302.87</v>
      </c>
    </row>
    <row r="115" spans="1:5" ht="20.25" customHeight="1">
      <c r="A115" s="38" t="s">
        <v>317</v>
      </c>
      <c r="B115" s="43" t="s">
        <v>326</v>
      </c>
      <c r="C115" s="44"/>
      <c r="D115" s="53">
        <v>990680</v>
      </c>
      <c r="E115" s="39">
        <v>1057596</v>
      </c>
    </row>
    <row r="116" spans="1:5" ht="20.25" customHeight="1">
      <c r="A116" s="20" t="s">
        <v>206</v>
      </c>
      <c r="B116" s="19" t="s">
        <v>207</v>
      </c>
      <c r="C116" s="20"/>
      <c r="D116" s="54">
        <v>0</v>
      </c>
      <c r="E116" s="55">
        <v>0</v>
      </c>
    </row>
    <row r="117" spans="1:5" s="5" customFormat="1" ht="14.25" customHeight="1">
      <c r="D117" s="6"/>
      <c r="E117" s="6"/>
    </row>
    <row r="118" spans="1:5" ht="20.25" customHeight="1">
      <c r="A118" s="81" t="s">
        <v>336</v>
      </c>
      <c r="B118" s="81"/>
      <c r="C118" s="81"/>
      <c r="D118" s="81"/>
      <c r="E118" s="81"/>
    </row>
    <row r="119" spans="1:5" ht="20.25" customHeight="1">
      <c r="A119" s="76" t="s">
        <v>311</v>
      </c>
      <c r="B119" s="76"/>
      <c r="C119" s="76"/>
      <c r="D119" s="76"/>
      <c r="E119" s="76"/>
    </row>
    <row r="120" spans="1:5" ht="18" customHeight="1"/>
    <row r="121" spans="1:5" ht="18" customHeight="1"/>
    <row r="122" spans="1:5" ht="18" customHeight="1"/>
    <row r="123" spans="1:5" ht="18" customHeight="1"/>
    <row r="124" spans="1:5" ht="18" customHeight="1">
      <c r="A124" s="76" t="s">
        <v>328</v>
      </c>
      <c r="B124" s="76"/>
      <c r="C124" s="76"/>
      <c r="D124" s="76"/>
      <c r="E124" s="76"/>
    </row>
    <row r="125" spans="1:5" ht="19.5" customHeight="1"/>
  </sheetData>
  <mergeCells count="9">
    <mergeCell ref="A118:E118"/>
    <mergeCell ref="A119:E119"/>
    <mergeCell ref="A124:E124"/>
    <mergeCell ref="A6:E6"/>
    <mergeCell ref="A5:E5"/>
    <mergeCell ref="A1:B1"/>
    <mergeCell ref="A2:B2"/>
    <mergeCell ref="A3:B3"/>
    <mergeCell ref="C4:D4"/>
  </mergeCells>
  <phoneticPr fontId="0" type="noConversion"/>
  <pageMargins left="0.75" right="0.21" top="0.55000000000000004" bottom="0.74" header="0.5" footer="0.32"/>
  <pageSetup orientation="portrait" horizontalDpi="300" verticalDpi="300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E55"/>
  <sheetViews>
    <sheetView topLeftCell="A43" workbookViewId="0">
      <selection activeCell="A49" sqref="A49:E49"/>
    </sheetView>
  </sheetViews>
  <sheetFormatPr defaultRowHeight="12"/>
  <cols>
    <col min="1" max="1" width="44.85546875" style="63" customWidth="1"/>
    <col min="2" max="2" width="7.42578125" style="2" customWidth="1"/>
    <col min="4" max="5" width="17.5703125" style="3" customWidth="1"/>
  </cols>
  <sheetData>
    <row r="1" spans="1:5" s="66" customFormat="1" ht="15.75" customHeight="1">
      <c r="A1" s="73" t="s">
        <v>208</v>
      </c>
      <c r="C1" s="71" t="s">
        <v>314</v>
      </c>
      <c r="D1" s="67"/>
      <c r="E1" s="67"/>
    </row>
    <row r="2" spans="1:5" s="66" customFormat="1" ht="15.75" customHeight="1">
      <c r="A2" s="74" t="s">
        <v>209</v>
      </c>
      <c r="C2" s="66" t="s">
        <v>330</v>
      </c>
      <c r="D2" s="67"/>
      <c r="E2" s="67"/>
    </row>
    <row r="3" spans="1:5" s="66" customFormat="1" ht="15.75" customHeight="1">
      <c r="A3" s="74" t="s">
        <v>210</v>
      </c>
      <c r="D3" s="67"/>
      <c r="E3" s="67"/>
    </row>
    <row r="4" spans="1:5" s="66" customFormat="1" ht="15.75" customHeight="1">
      <c r="A4" s="74"/>
      <c r="B4" s="69"/>
      <c r="C4" s="66" t="s">
        <v>0</v>
      </c>
      <c r="E4" s="67"/>
    </row>
    <row r="5" spans="1:5" s="66" customFormat="1" ht="27.75" customHeight="1">
      <c r="A5" s="84" t="s">
        <v>334</v>
      </c>
      <c r="B5" s="84"/>
      <c r="C5" s="84"/>
      <c r="D5" s="84"/>
      <c r="E5" s="84"/>
    </row>
    <row r="6" spans="1:5" s="66" customFormat="1" ht="18" customHeight="1">
      <c r="A6" s="84" t="s">
        <v>333</v>
      </c>
      <c r="B6" s="84"/>
      <c r="C6" s="84"/>
      <c r="D6" s="84"/>
      <c r="E6" s="84"/>
    </row>
    <row r="7" spans="1:5" s="66" customFormat="1" ht="18" customHeight="1">
      <c r="A7" s="74"/>
      <c r="B7" s="69"/>
      <c r="D7" s="67"/>
      <c r="E7" s="67"/>
    </row>
    <row r="8" spans="1:5" s="66" customFormat="1" ht="30.75" customHeight="1">
      <c r="A8" s="70" t="s">
        <v>2</v>
      </c>
      <c r="B8" s="70" t="s">
        <v>3</v>
      </c>
      <c r="C8" s="70" t="s">
        <v>4</v>
      </c>
      <c r="D8" s="70" t="s">
        <v>253</v>
      </c>
      <c r="E8" s="70" t="s">
        <v>254</v>
      </c>
    </row>
    <row r="9" spans="1:5" ht="19.5" customHeight="1">
      <c r="A9" s="60" t="s">
        <v>256</v>
      </c>
      <c r="B9" s="31"/>
      <c r="C9" s="30"/>
      <c r="D9" s="32"/>
      <c r="E9" s="32"/>
    </row>
    <row r="10" spans="1:5" ht="19.5" customHeight="1">
      <c r="A10" s="10" t="s">
        <v>257</v>
      </c>
      <c r="B10" s="11" t="s">
        <v>197</v>
      </c>
      <c r="C10" s="12"/>
      <c r="D10" s="29">
        <v>10181310398</v>
      </c>
      <c r="E10" s="29">
        <v>11700843059</v>
      </c>
    </row>
    <row r="11" spans="1:5" ht="19.5" customHeight="1">
      <c r="A11" s="14" t="s">
        <v>258</v>
      </c>
      <c r="B11" s="15"/>
      <c r="C11" s="16"/>
      <c r="D11" s="17"/>
      <c r="E11" s="17"/>
    </row>
    <row r="12" spans="1:5" ht="19.5" customHeight="1">
      <c r="A12" s="10" t="s">
        <v>259</v>
      </c>
      <c r="B12" s="11" t="s">
        <v>199</v>
      </c>
      <c r="C12" s="12"/>
      <c r="D12" s="13">
        <v>9493625108</v>
      </c>
      <c r="E12" s="13">
        <v>9599166595</v>
      </c>
    </row>
    <row r="13" spans="1:5" ht="19.5" customHeight="1">
      <c r="A13" s="10" t="s">
        <v>260</v>
      </c>
      <c r="B13" s="11" t="s">
        <v>201</v>
      </c>
      <c r="C13" s="12"/>
      <c r="D13" s="13">
        <v>1108721080</v>
      </c>
      <c r="E13" s="13">
        <v>5271703216</v>
      </c>
    </row>
    <row r="14" spans="1:5" ht="19.5" customHeight="1">
      <c r="A14" s="10" t="s">
        <v>261</v>
      </c>
      <c r="B14" s="11" t="s">
        <v>203</v>
      </c>
      <c r="C14" s="12"/>
      <c r="D14" s="13"/>
      <c r="E14" s="13"/>
    </row>
    <row r="15" spans="1:5" ht="19.5" customHeight="1">
      <c r="A15" s="10" t="s">
        <v>262</v>
      </c>
      <c r="B15" s="11" t="s">
        <v>205</v>
      </c>
      <c r="C15" s="12"/>
      <c r="D15" s="13">
        <v>-4718981973</v>
      </c>
      <c r="E15" s="13">
        <v>-9099754506</v>
      </c>
    </row>
    <row r="16" spans="1:5" ht="19.5" customHeight="1">
      <c r="A16" s="10" t="s">
        <v>263</v>
      </c>
      <c r="B16" s="11" t="s">
        <v>207</v>
      </c>
      <c r="C16" s="12"/>
      <c r="D16" s="13">
        <v>8755721095</v>
      </c>
      <c r="E16" s="13">
        <v>21037666966</v>
      </c>
    </row>
    <row r="17" spans="1:5" ht="28.5" customHeight="1">
      <c r="A17" s="14" t="s">
        <v>264</v>
      </c>
      <c r="B17" s="15" t="s">
        <v>265</v>
      </c>
      <c r="C17" s="16"/>
      <c r="D17" s="36">
        <f>SUM(D10:D16)</f>
        <v>24820395708</v>
      </c>
      <c r="E17" s="36">
        <f>SUM(E10:E16)</f>
        <v>38509625330</v>
      </c>
    </row>
    <row r="18" spans="1:5" ht="19.5" customHeight="1">
      <c r="A18" s="10" t="s">
        <v>266</v>
      </c>
      <c r="B18" s="11" t="s">
        <v>267</v>
      </c>
      <c r="C18" s="12"/>
      <c r="D18" s="13">
        <v>158756867451</v>
      </c>
      <c r="E18" s="13">
        <v>-176250852083</v>
      </c>
    </row>
    <row r="19" spans="1:5" ht="19.5" customHeight="1">
      <c r="A19" s="10" t="s">
        <v>268</v>
      </c>
      <c r="B19" s="11" t="s">
        <v>255</v>
      </c>
      <c r="C19" s="12"/>
      <c r="D19" s="13">
        <v>8491931375</v>
      </c>
      <c r="E19" s="13">
        <v>2459560552</v>
      </c>
    </row>
    <row r="20" spans="1:5" ht="33" customHeight="1">
      <c r="A20" s="10" t="s">
        <v>269</v>
      </c>
      <c r="B20" s="11" t="s">
        <v>218</v>
      </c>
      <c r="C20" s="12"/>
      <c r="D20" s="13">
        <v>56260584294</v>
      </c>
      <c r="E20" s="13">
        <v>100994565214</v>
      </c>
    </row>
    <row r="21" spans="1:5" ht="19.5" customHeight="1">
      <c r="A21" s="10" t="s">
        <v>270</v>
      </c>
      <c r="B21" s="11" t="s">
        <v>271</v>
      </c>
      <c r="C21" s="12"/>
      <c r="D21" s="13">
        <v>-136325748169</v>
      </c>
      <c r="E21" s="13">
        <v>4189589868</v>
      </c>
    </row>
    <row r="22" spans="1:5" ht="19.5" customHeight="1">
      <c r="A22" s="10" t="s">
        <v>272</v>
      </c>
      <c r="B22" s="11" t="s">
        <v>273</v>
      </c>
      <c r="C22" s="12"/>
      <c r="D22" s="13">
        <v>8337577246</v>
      </c>
      <c r="E22" s="13">
        <v>-20894745598</v>
      </c>
    </row>
    <row r="23" spans="1:5" ht="19.5" customHeight="1">
      <c r="A23" s="10" t="s">
        <v>274</v>
      </c>
      <c r="B23" s="11" t="s">
        <v>275</v>
      </c>
      <c r="C23" s="12"/>
      <c r="D23" s="13">
        <v>-5718441062</v>
      </c>
      <c r="E23" s="13">
        <v>-1868096314</v>
      </c>
    </row>
    <row r="24" spans="1:5" ht="19.5" customHeight="1">
      <c r="A24" s="10" t="s">
        <v>276</v>
      </c>
      <c r="B24" s="11" t="s">
        <v>277</v>
      </c>
      <c r="C24" s="12"/>
      <c r="D24" s="13">
        <v>498545303</v>
      </c>
      <c r="E24" s="13">
        <v>693190168</v>
      </c>
    </row>
    <row r="25" spans="1:5" ht="19.5" customHeight="1">
      <c r="A25" s="10" t="s">
        <v>278</v>
      </c>
      <c r="B25" s="11" t="s">
        <v>279</v>
      </c>
      <c r="C25" s="12"/>
      <c r="D25" s="13">
        <v>-342880000</v>
      </c>
      <c r="E25" s="13">
        <v>-733841785</v>
      </c>
    </row>
    <row r="26" spans="1:5" ht="19.5" customHeight="1">
      <c r="A26" s="14" t="s">
        <v>280</v>
      </c>
      <c r="B26" s="15" t="s">
        <v>219</v>
      </c>
      <c r="C26" s="16"/>
      <c r="D26" s="36">
        <f>SUM(D17:D25)</f>
        <v>114778832146</v>
      </c>
      <c r="E26" s="36">
        <f>SUM(E17:E25)</f>
        <v>-52901004648</v>
      </c>
    </row>
    <row r="27" spans="1:5" ht="19.5" customHeight="1">
      <c r="A27" s="14" t="s">
        <v>281</v>
      </c>
      <c r="B27" s="15"/>
      <c r="C27" s="16"/>
      <c r="D27" s="17"/>
      <c r="E27" s="17"/>
    </row>
    <row r="28" spans="1:5" ht="35.25" customHeight="1">
      <c r="A28" s="10" t="s">
        <v>282</v>
      </c>
      <c r="B28" s="11" t="s">
        <v>221</v>
      </c>
      <c r="C28" s="12"/>
      <c r="D28" s="13">
        <v>-4633928604</v>
      </c>
      <c r="E28" s="13">
        <v>-39620931552</v>
      </c>
    </row>
    <row r="29" spans="1:5" ht="27" customHeight="1">
      <c r="A29" s="10" t="s">
        <v>283</v>
      </c>
      <c r="B29" s="11" t="s">
        <v>223</v>
      </c>
      <c r="C29" s="12"/>
      <c r="D29" s="13">
        <v>9965035252</v>
      </c>
      <c r="E29" s="13">
        <v>484090909</v>
      </c>
    </row>
    <row r="30" spans="1:5" ht="19.5" customHeight="1">
      <c r="A30" s="10" t="s">
        <v>284</v>
      </c>
      <c r="B30" s="11" t="s">
        <v>225</v>
      </c>
      <c r="C30" s="12"/>
      <c r="D30" s="13">
        <v>-215920275288</v>
      </c>
      <c r="E30" s="13"/>
    </row>
    <row r="31" spans="1:5" ht="24.75" customHeight="1">
      <c r="A31" s="10" t="s">
        <v>285</v>
      </c>
      <c r="B31" s="11" t="s">
        <v>227</v>
      </c>
      <c r="C31" s="12"/>
      <c r="D31" s="13">
        <v>191389607942</v>
      </c>
      <c r="E31" s="13"/>
    </row>
    <row r="32" spans="1:5" ht="19.5" customHeight="1">
      <c r="A32" s="10" t="s">
        <v>286</v>
      </c>
      <c r="B32" s="11" t="s">
        <v>229</v>
      </c>
      <c r="C32" s="12"/>
      <c r="D32" s="13">
        <v>587107480</v>
      </c>
      <c r="E32" s="13"/>
    </row>
    <row r="33" spans="1:5" ht="19.5" customHeight="1">
      <c r="A33" s="10" t="s">
        <v>287</v>
      </c>
      <c r="B33" s="11" t="s">
        <v>288</v>
      </c>
      <c r="C33" s="12"/>
      <c r="D33" s="13"/>
      <c r="E33" s="13"/>
    </row>
    <row r="34" spans="1:5" ht="19.5" customHeight="1">
      <c r="A34" s="10" t="s">
        <v>289</v>
      </c>
      <c r="B34" s="11" t="s">
        <v>290</v>
      </c>
      <c r="C34" s="12"/>
      <c r="D34" s="13">
        <v>4718981973</v>
      </c>
      <c r="E34" s="13">
        <v>8636897763</v>
      </c>
    </row>
    <row r="35" spans="1:5" ht="19.5" customHeight="1">
      <c r="A35" s="14" t="s">
        <v>291</v>
      </c>
      <c r="B35" s="15" t="s">
        <v>230</v>
      </c>
      <c r="C35" s="16"/>
      <c r="D35" s="37">
        <f>SUM(D28:D34)</f>
        <v>-13893471245</v>
      </c>
      <c r="E35" s="37">
        <f>SUM(E28:E34)</f>
        <v>-30499942880</v>
      </c>
    </row>
    <row r="36" spans="1:5" ht="19.5" customHeight="1">
      <c r="A36" s="14" t="s">
        <v>292</v>
      </c>
      <c r="B36" s="15"/>
      <c r="C36" s="16"/>
      <c r="D36" s="17">
        <v>0</v>
      </c>
      <c r="E36" s="17">
        <v>0</v>
      </c>
    </row>
    <row r="37" spans="1:5" ht="30.75" customHeight="1">
      <c r="A37" s="10" t="s">
        <v>293</v>
      </c>
      <c r="B37" s="11" t="s">
        <v>232</v>
      </c>
      <c r="C37" s="12"/>
      <c r="D37" s="13"/>
      <c r="E37" s="13"/>
    </row>
    <row r="38" spans="1:5" ht="30" customHeight="1">
      <c r="A38" s="10" t="s">
        <v>294</v>
      </c>
      <c r="B38" s="11" t="s">
        <v>234</v>
      </c>
      <c r="C38" s="12"/>
      <c r="D38" s="13"/>
      <c r="E38" s="13"/>
    </row>
    <row r="39" spans="1:5" ht="19.5" customHeight="1">
      <c r="A39" s="10" t="s">
        <v>295</v>
      </c>
      <c r="B39" s="11" t="s">
        <v>296</v>
      </c>
      <c r="C39" s="12"/>
      <c r="D39" s="13">
        <v>249250870901</v>
      </c>
      <c r="E39" s="13">
        <v>397267409592</v>
      </c>
    </row>
    <row r="40" spans="1:5" ht="19.5" customHeight="1">
      <c r="A40" s="10" t="s">
        <v>297</v>
      </c>
      <c r="B40" s="11" t="s">
        <v>298</v>
      </c>
      <c r="C40" s="12"/>
      <c r="D40" s="13">
        <v>-303291372048</v>
      </c>
      <c r="E40" s="13">
        <v>-368825095461</v>
      </c>
    </row>
    <row r="41" spans="1:5" ht="19.5" customHeight="1">
      <c r="A41" s="10" t="s">
        <v>299</v>
      </c>
      <c r="B41" s="11" t="s">
        <v>300</v>
      </c>
      <c r="C41" s="12"/>
      <c r="D41" s="13">
        <v>0</v>
      </c>
      <c r="E41" s="13"/>
    </row>
    <row r="42" spans="1:5" ht="19.5" customHeight="1">
      <c r="A42" s="10" t="s">
        <v>301</v>
      </c>
      <c r="B42" s="11" t="s">
        <v>302</v>
      </c>
      <c r="C42" s="12"/>
      <c r="D42" s="13">
        <v>-5785903800</v>
      </c>
      <c r="E42" s="13">
        <v>-15409521680</v>
      </c>
    </row>
    <row r="43" spans="1:5" ht="19.5" customHeight="1">
      <c r="A43" s="14" t="s">
        <v>303</v>
      </c>
      <c r="B43" s="15" t="s">
        <v>236</v>
      </c>
      <c r="C43" s="16"/>
      <c r="D43" s="37">
        <f>SUM(D37:D42)</f>
        <v>-59826404947</v>
      </c>
      <c r="E43" s="37">
        <f>SUM(E37:E42)</f>
        <v>13032792451</v>
      </c>
    </row>
    <row r="44" spans="1:5" ht="19.5" customHeight="1">
      <c r="A44" s="14" t="s">
        <v>305</v>
      </c>
      <c r="B44" s="15" t="s">
        <v>240</v>
      </c>
      <c r="C44" s="16"/>
      <c r="D44" s="37">
        <f>D26+D35+D43</f>
        <v>41058955954</v>
      </c>
      <c r="E44" s="37">
        <f>E26+E35+E43</f>
        <v>-70368155077</v>
      </c>
    </row>
    <row r="45" spans="1:5" s="1" customFormat="1" ht="19.5" customHeight="1">
      <c r="A45" s="61" t="s">
        <v>306</v>
      </c>
      <c r="B45" s="28" t="s">
        <v>246</v>
      </c>
      <c r="C45" s="27"/>
      <c r="D45" s="29">
        <v>20546447930</v>
      </c>
      <c r="E45" s="29">
        <v>90943948377</v>
      </c>
    </row>
    <row r="46" spans="1:5" ht="19.5" customHeight="1">
      <c r="A46" s="10" t="s">
        <v>304</v>
      </c>
      <c r="B46" s="11" t="s">
        <v>248</v>
      </c>
      <c r="C46" s="12"/>
      <c r="D46" s="13">
        <v>0</v>
      </c>
      <c r="E46" s="13">
        <v>-29345370</v>
      </c>
    </row>
    <row r="47" spans="1:5" ht="19.5" customHeight="1">
      <c r="A47" s="62" t="s">
        <v>307</v>
      </c>
      <c r="B47" s="34" t="s">
        <v>252</v>
      </c>
      <c r="C47" s="33"/>
      <c r="D47" s="35">
        <f>D44+D45</f>
        <v>61605403884</v>
      </c>
      <c r="E47" s="35">
        <f>E44+E45+E46</f>
        <v>20546447930</v>
      </c>
    </row>
    <row r="49" spans="1:5" ht="20.25" customHeight="1">
      <c r="A49" s="83" t="s">
        <v>337</v>
      </c>
      <c r="B49" s="83"/>
      <c r="C49" s="83"/>
      <c r="D49" s="83"/>
      <c r="E49" s="83"/>
    </row>
    <row r="50" spans="1:5" ht="20.25" customHeight="1">
      <c r="A50" s="59" t="s">
        <v>311</v>
      </c>
      <c r="B50" s="59"/>
      <c r="C50" s="59"/>
      <c r="D50" s="59"/>
      <c r="E50" s="59"/>
    </row>
    <row r="51" spans="1:5" ht="18" customHeight="1">
      <c r="B51"/>
    </row>
    <row r="52" spans="1:5" ht="18" customHeight="1">
      <c r="B52"/>
    </row>
    <row r="53" spans="1:5" ht="18" customHeight="1">
      <c r="B53"/>
    </row>
    <row r="54" spans="1:5" ht="18" customHeight="1">
      <c r="B54"/>
    </row>
    <row r="55" spans="1:5" ht="18" customHeight="1">
      <c r="A55" s="59" t="s">
        <v>329</v>
      </c>
      <c r="B55" s="59"/>
      <c r="C55" s="59"/>
      <c r="D55" s="59"/>
      <c r="E55" s="59"/>
    </row>
  </sheetData>
  <mergeCells count="3">
    <mergeCell ref="A49:E49"/>
    <mergeCell ref="A6:E6"/>
    <mergeCell ref="A5:E5"/>
  </mergeCells>
  <phoneticPr fontId="4" type="noConversion"/>
  <pageMargins left="0.75" right="0.26" top="0.59" bottom="0.45" header="0.5" footer="0.22"/>
  <pageSetup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KQ HD KD </vt:lpstr>
      <vt:lpstr>BẢNG CÂN ĐỐI KẾ TOÁN</vt:lpstr>
      <vt:lpstr>LCTT</vt:lpstr>
      <vt:lpstr>'BẢNG CÂN ĐỐI KẾ TOÁN'!Print_Titles</vt:lpstr>
      <vt:lpstr>'KQ HD KD '!Print_Titles</vt:lpstr>
      <vt:lpstr>LCTT!Print_Titles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binhnta</cp:lastModifiedBy>
  <cp:lastPrinted>2013-02-07T01:10:04Z</cp:lastPrinted>
  <dcterms:created xsi:type="dcterms:W3CDTF">2011-01-11T01:32:30Z</dcterms:created>
  <dcterms:modified xsi:type="dcterms:W3CDTF">2013-02-08T04:02:22Z</dcterms:modified>
</cp:coreProperties>
</file>