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sdsor" ContentType="application/vnd.openxmlformats-package.digital-signature-origin"/>
  <Default Extension="psdsxs" ContentType="application/vnd.openxmlformats-package.digital-signature-xmlsignature+xml"/>
  <Override PartName="/xl/externalLinks/externalLink69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package/services/digital-signature/origin.psdsor" Id="Rc0e8ad1043b04925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1340" windowHeight="6795"/>
  </bookViews>
  <sheets>
    <sheet name="Q4" sheetId="7" r:id="rId1"/>
    <sheet name="XL4Test5" sheetId="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\0">'[40]PNT-QUOT-#3'!#REF!</definedName>
    <definedName name="\d">'[46]??-BLDG'!#REF!</definedName>
    <definedName name="\e">'[46]??-BLDG'!#REF!</definedName>
    <definedName name="\f">'[46]??-BLDG'!#REF!</definedName>
    <definedName name="\g">'[46]??-BLDG'!#REF!</definedName>
    <definedName name="\h">'[46]??-BLDG'!#REF!</definedName>
    <definedName name="\i">'[46]??-BLDG'!#REF!</definedName>
    <definedName name="\j">'[46]??-BLDG'!#REF!</definedName>
    <definedName name="\k">'[46]??-BLDG'!#REF!</definedName>
    <definedName name="\l">'[46]??-BLDG'!#REF!</definedName>
    <definedName name="\m">'[46]??-BLDG'!#REF!</definedName>
    <definedName name="\n">'[46]??-BLDG'!#REF!</definedName>
    <definedName name="\o">'[46]??-BLDG'!#REF!</definedName>
    <definedName name="\z">'[40]COAT&amp;WRAP-QIOT-#3'!#REF!</definedName>
    <definedName name="_1">#N/A</definedName>
    <definedName name="_1000A01">#N/A</definedName>
    <definedName name="_1BA1025">[3]MTP!#REF!</definedName>
    <definedName name="_1BA1037">[3]MTP!#REF!</definedName>
    <definedName name="_1BA1050">[3]MTP!#REF!</definedName>
    <definedName name="_1BA1075">[3]MTP!#REF!</definedName>
    <definedName name="_1BA1100">[3]MTP!#REF!</definedName>
    <definedName name="_1BA2500">#REF!</definedName>
    <definedName name="_1BA3025">[3]MTP!#REF!</definedName>
    <definedName name="_1BA3037">[3]MTP!#REF!</definedName>
    <definedName name="_1BA3050">[3]MTP!#REF!</definedName>
    <definedName name="_1BA305G">[3]MTP!#REF!</definedName>
    <definedName name="_1BA3075">[3]MTP!#REF!</definedName>
    <definedName name="_1BA3100">[3]MTP!#REF!</definedName>
    <definedName name="_1BA3160">[3]MTP!#REF!</definedName>
    <definedName name="_1BA3250">#REF!</definedName>
    <definedName name="_1BA3320">[3]MTP!#REF!</definedName>
    <definedName name="_1BA3400">[3]MTP!#REF!</definedName>
    <definedName name="_1BA400P">#REF!</definedName>
    <definedName name="_1CAP001">#REF!</definedName>
    <definedName name="_1CAP002" localSheetId="1">[64]MTP!#REF!</definedName>
    <definedName name="_1CAP002">[2]MTP!#REF!</definedName>
    <definedName name="_1CAP003">[3]MTP!#REF!</definedName>
    <definedName name="_1CAPTU1">[4]MTP!#REF!</definedName>
    <definedName name="_1CDHT01">[3]MTP!#REF!</definedName>
    <definedName name="_1CDHT02">[3]MTP!#REF!</definedName>
    <definedName name="_1CHANG1">[3]MTP!#REF!</definedName>
    <definedName name="_1DA0801">[3]MTP!#REF!</definedName>
    <definedName name="_1DA0802">[3]MTP!#REF!</definedName>
    <definedName name="_1DA1201">[3]MTP!#REF!</definedName>
    <definedName name="_1DA2001">[3]MTP!#REF!</definedName>
    <definedName name="_1DA2401">[34]MTP!#REF!</definedName>
    <definedName name="_1DA2402">[34]MTP!#REF!</definedName>
    <definedName name="_1DA3201">[34]MTP!#REF!</definedName>
    <definedName name="_1DA3202">[34]MTP!#REF!</definedName>
    <definedName name="_1DA3203">[34]MTP!#REF!</definedName>
    <definedName name="_1DA3204">[3]MTP!#REF!</definedName>
    <definedName name="_1DAU001">[3]MTP!#REF!</definedName>
    <definedName name="_1DAU002">#REF!</definedName>
    <definedName name="_1DAU003">[3]MTP!#REF!</definedName>
    <definedName name="_1DCTT48">[3]MTP!#REF!</definedName>
    <definedName name="_1DDAY03">#REF!</definedName>
    <definedName name="_1DDTT01">#REF!</definedName>
    <definedName name="_1DK1001">[3]MTP!#REF!</definedName>
    <definedName name="_1DK3001">[3]MTP!#REF!</definedName>
    <definedName name="_1FCO101">#REF!</definedName>
    <definedName name="_1GIA101">#REF!</definedName>
    <definedName name="_1KD22B1">[3]MTP!#REF!</definedName>
    <definedName name="_1KDM22T">[3]MTP!#REF!</definedName>
    <definedName name="_1KEP001">[3]MTP!#REF!</definedName>
    <definedName name="_1LA1001">#REF!</definedName>
    <definedName name="_1LCAP01">[3]MTP!#REF!</definedName>
    <definedName name="_1MCCBO2">#REF!</definedName>
    <definedName name="_1NEO001">[34]MTP!#REF!</definedName>
    <definedName name="_1PKCAP1">#REF!</definedName>
    <definedName name="_1PKIEN1">[3]MTP!#REF!</definedName>
    <definedName name="_1PKTT01">#REF!</definedName>
    <definedName name="_1SDUNG1">[34]MTP!#REF!</definedName>
    <definedName name="_1STREO1">[3]MTP!#REF!</definedName>
    <definedName name="_1STREO2">[3]MTP!#REF!</definedName>
    <definedName name="_1STREO3">[3]MTP!#REF!</definedName>
    <definedName name="_1TCD101">#REF!</definedName>
    <definedName name="_1TCD201">#REF!</definedName>
    <definedName name="_1TD1001">[3]MTP!#REF!</definedName>
    <definedName name="_1TD1002">[3]MTP!#REF!</definedName>
    <definedName name="_1TD2001">#REF!</definedName>
    <definedName name="_1TIHT01">#REF!</definedName>
    <definedName name="_1TIHT02">[3]MTP!#REF!</definedName>
    <definedName name="_1TIHT03">[3]MTP!#REF!</definedName>
    <definedName name="_1TIHT04">[3]MTP!#REF!</definedName>
    <definedName name="_1TIHT05">[3]MTP!#REF!</definedName>
    <definedName name="_1TRU121">#REF!</definedName>
    <definedName name="_1UCLEV1">[3]MTP!#REF!</definedName>
    <definedName name="_2">#N/A</definedName>
    <definedName name="_2BLA100">#REF!</definedName>
    <definedName name="_2CHAG01">[3]MTP!#REF!</definedName>
    <definedName name="_2CHAG02">[3]MTP!#REF!</definedName>
    <definedName name="_2CHDG01">[3]MTP!#REF!</definedName>
    <definedName name="_2CHDG02">[3]MTP!#REF!</definedName>
    <definedName name="_2CHGI01">[3]MTP!#REF!</definedName>
    <definedName name="_2CHSG01">[3]MTP!#REF!</definedName>
    <definedName name="_2COTT48">[3]MTP!#REF!</definedName>
    <definedName name="_2DA0801">[3]MTP!#REF!</definedName>
    <definedName name="_2DA0802">[3]MTP!#REF!</definedName>
    <definedName name="_2DA2001">[3]MTP!#REF!</definedName>
    <definedName name="_2DA2002">[3]MTP!#REF!</definedName>
    <definedName name="_2DA2401">[3]MTP!#REF!</definedName>
    <definedName name="_2DA2402">[3]MTP!#REF!</definedName>
    <definedName name="_2DA2403">[3]MTP!#REF!</definedName>
    <definedName name="_2DA2404">[3]MTP!#REF!</definedName>
    <definedName name="_2DA2405">[3]MTP!#REF!</definedName>
    <definedName name="_2DA2406">[3]MTP!#REF!</definedName>
    <definedName name="_2DA3202">[3]MTP!#REF!</definedName>
    <definedName name="_2DAL201">#REF!</definedName>
    <definedName name="_2DCT001">[3]MTP!#REF!</definedName>
    <definedName name="_2DDAY01">[3]MTP!#REF!</definedName>
    <definedName name="_2DS1P01">[3]MTP!#REF!</definedName>
    <definedName name="_2DS3P01">[3]MTP!#REF!</definedName>
    <definedName name="_2FCO100">[3]MTP!#REF!</definedName>
    <definedName name="_2FCO200">[3]MTP!#REF!</definedName>
    <definedName name="_2KD0221">[3]MTP!#REF!</definedName>
    <definedName name="_2KD0223">[3]MTP!#REF!</definedName>
    <definedName name="_2KD0481">[3]MTP!#REF!</definedName>
    <definedName name="_2KD0500">[3]MTP!#REF!</definedName>
    <definedName name="_2KD0501">[3]MTP!#REF!</definedName>
    <definedName name="_2KD0502">[3]MTP!#REF!</definedName>
    <definedName name="_2KD0700">[3]MTP!#REF!</definedName>
    <definedName name="_2KD0701">[3]MTP!#REF!</definedName>
    <definedName name="_2KD0702">[3]MTP!#REF!</definedName>
    <definedName name="_2KD0950">[3]MTP!#REF!</definedName>
    <definedName name="_2KD0951">[3]MTP!#REF!</definedName>
    <definedName name="_2KD1501">[3]MTP!#REF!</definedName>
    <definedName name="_2KD1502">[3]MTP!#REF!</definedName>
    <definedName name="_2KD22B1">[3]MTP!#REF!</definedName>
    <definedName name="_2KD2401">[3]MTP!#REF!</definedName>
    <definedName name="_2KD48B1">[3]MTP!#REF!</definedName>
    <definedName name="_2LA1001">[3]MTP!#REF!</definedName>
    <definedName name="_2LBCO01">[3]MTP!#REF!</definedName>
    <definedName name="_2LBS001">[3]MTP!#REF!</definedName>
    <definedName name="_2MONG01">[3]MTP!#REF!</definedName>
    <definedName name="_2NEO001">[3]MTP!#REF!</definedName>
    <definedName name="_2NHANH1">[3]MTP!#REF!</definedName>
    <definedName name="_2OILS01">[3]MTP!#REF!</definedName>
    <definedName name="_2PKTT01">[3]MTP!#REF!</definedName>
    <definedName name="_2RECLO1">[3]MTP!#REF!</definedName>
    <definedName name="_2SDINH1">[3]MTP!#REF!</definedName>
    <definedName name="_2SDUNG1">[3]MTP!#REF!</definedName>
    <definedName name="_2SDUNG4">[31]MTP!#REF!</definedName>
    <definedName name="_2STREO1">[3]MTP!#REF!</definedName>
    <definedName name="_2STREO2">[3]MTP!#REF!</definedName>
    <definedName name="_2STREO3">[3]MTP!#REF!</definedName>
    <definedName name="_2STREO4">[3]MTP!#REF!</definedName>
    <definedName name="_2STREO7">[62]MTP!#REF!</definedName>
    <definedName name="_2SUDO01">[3]MTP!#REF!</definedName>
    <definedName name="_2TDIA01">[3]MTP!#REF!</definedName>
    <definedName name="_2TDTD01">[3]MTP!#REF!</definedName>
    <definedName name="_2TRU121">[3]MTP!#REF!</definedName>
    <definedName name="_2TRU122">[3]MTP!#REF!</definedName>
    <definedName name="_2TRU141">[3]MTP!#REF!</definedName>
    <definedName name="_2TU3100">[3]MTP!#REF!</definedName>
    <definedName name="_2TU6100">[3]MTP!#REF!</definedName>
    <definedName name="_2UCLEV1">[3]MTP!#REF!</definedName>
    <definedName name="_2UCLEV2">[31]MTP!#REF!</definedName>
    <definedName name="_2VTLT01">[3]MTP!#REF!</definedName>
    <definedName name="_3ABC501">[3]MTP!#REF!</definedName>
    <definedName name="_3ABC701">[3]MTP!#REF!</definedName>
    <definedName name="_3ABC951">[3]MTP!#REF!</definedName>
    <definedName name="_3BLXMD">#REF!</definedName>
    <definedName name="_3BRANCH">[3]MTP!#REF!</definedName>
    <definedName name="_3BTHT01">[3]MTP!#REF!</definedName>
    <definedName name="_3BTHT02">[3]MTP!#REF!</definedName>
    <definedName name="_3BTHT11">[3]MTP!#REF!</definedName>
    <definedName name="_3CHAG01">[3]MTP!#REF!</definedName>
    <definedName name="_3CHAG02">[3]MTP!#REF!</definedName>
    <definedName name="_3CHAG03">[3]MTP!#REF!</definedName>
    <definedName name="_3CHAG04">[3]MTP!#REF!</definedName>
    <definedName name="_3CHDG01">[3]MTP!#REF!</definedName>
    <definedName name="_3CHDG02">[3]MTP!#REF!</definedName>
    <definedName name="_3CHDG03">[3]MTP!#REF!</definedName>
    <definedName name="_3CHDG04">[3]MTP!#REF!</definedName>
    <definedName name="_3CHSG01">[3]MTP!#REF!</definedName>
    <definedName name="_3CHSG02">[3]MTP!#REF!</definedName>
    <definedName name="_3CLHT01">[3]MTP!#REF!</definedName>
    <definedName name="_3CLHT02">[3]MTP!#REF!</definedName>
    <definedName name="_3CLHT03">[3]MTP!#REF!</definedName>
    <definedName name="_3COABC1">[3]MTP!#REF!</definedName>
    <definedName name="_3CPHA01">[3]MTP!#REF!</definedName>
    <definedName name="_3DA0001">[3]MTP!#REF!</definedName>
    <definedName name="_3DA0002">[3]MTP!#REF!</definedName>
    <definedName name="_3DCT001">[3]MTP!#REF!</definedName>
    <definedName name="_3DUPLEX">[3]MTP!#REF!</definedName>
    <definedName name="_3FERRU1">[3]MTP!#REF!</definedName>
    <definedName name="_3FERRU2">[3]MTP!#REF!</definedName>
    <definedName name="_3KD3501">[3]MTP!#REF!</definedName>
    <definedName name="_3KD3502">[3]MTP!#REF!</definedName>
    <definedName name="_3KD3511">[3]MTP!#REF!</definedName>
    <definedName name="_3KD3801">[3]MTP!#REF!</definedName>
    <definedName name="_3KD4801">[3]MTP!#REF!</definedName>
    <definedName name="_3KD5011">[3]MTP!#REF!</definedName>
    <definedName name="_3KD7501">[3]MTP!#REF!</definedName>
    <definedName name="_3KD9501">[3]MTP!#REF!</definedName>
    <definedName name="_3LABC01">[3]MTP!#REF!</definedName>
    <definedName name="_3LONG01">[3]MTP!#REF!</definedName>
    <definedName name="_3LONG02">[3]MTP!#REF!</definedName>
    <definedName name="_3LONG03">[3]MTP!#REF!</definedName>
    <definedName name="_3LONG04">[3]MTP!#REF!</definedName>
    <definedName name="_3LSON01">[3]MTP!#REF!</definedName>
    <definedName name="_3LSON02">[3]MTP!#REF!</definedName>
    <definedName name="_3LSON03">[3]MTP!#REF!</definedName>
    <definedName name="_3LSON04">[3]MTP!#REF!</definedName>
    <definedName name="_3LSON05">[3]MTP!#REF!</definedName>
    <definedName name="_3LSON06">[3]MTP!#REF!</definedName>
    <definedName name="_3LSON07">[3]MTP!#REF!</definedName>
    <definedName name="_3LSON08">[3]MTP!#REF!</definedName>
    <definedName name="_3LSON09">[3]MTP!#REF!</definedName>
    <definedName name="_3LSON10">[3]MTP!#REF!</definedName>
    <definedName name="_3LSON11">[3]MTP!#REF!</definedName>
    <definedName name="_3LSON12">[3]MTP!#REF!</definedName>
    <definedName name="_3LSON13">[3]MTP!#REF!</definedName>
    <definedName name="_3LSON14">[3]MTP!#REF!</definedName>
    <definedName name="_3LSON15">[3]MTP!#REF!</definedName>
    <definedName name="_3LSON16">[3]MTP!#REF!</definedName>
    <definedName name="_3LSON17">[3]MTP!#REF!</definedName>
    <definedName name="_3LSON18">[3]MTP!#REF!</definedName>
    <definedName name="_3LSON19">[3]MTP!#REF!</definedName>
    <definedName name="_3MONG01">[3]MTP!#REF!</definedName>
    <definedName name="_3NEO001">[3]MTP!#REF!</definedName>
    <definedName name="_3NEO002">[3]MTP!#REF!</definedName>
    <definedName name="_3PKABC1">[3]MTP!#REF!</definedName>
    <definedName name="_3PKHT01">[3]MTP!#REF!</definedName>
    <definedName name="_3QUARTD">[3]MTP!#REF!</definedName>
    <definedName name="_3RACK31">[3]MTP!#REF!</definedName>
    <definedName name="_3RACK41">[3]MTP!#REF!</definedName>
    <definedName name="_3TDIA01">[3]MTP!#REF!</definedName>
    <definedName name="_3TDIA02">[3]MTP!#REF!</definedName>
    <definedName name="_3TRU091">[3]MTP!#REF!</definedName>
    <definedName name="_3TRU101">[3]MTP!#REF!</definedName>
    <definedName name="_3TRU102">[3]MTP!#REF!</definedName>
    <definedName name="_3TRU121">[3]MTP!#REF!</definedName>
    <definedName name="_3TRU731">[3]MTP!#REF!</definedName>
    <definedName name="_3TRU841">[3]MTP!#REF!</definedName>
    <definedName name="_3TRU842">[3]MTP!#REF!</definedName>
    <definedName name="_3TRU843">[3]MTP!#REF!</definedName>
    <definedName name="_3TU0601">[3]MTP!#REF!</definedName>
    <definedName name="_3TU0602">[3]MTP!#REF!</definedName>
    <definedName name="_3TU0603">[3]MTP!#REF!</definedName>
    <definedName name="_3TU0609" localSheetId="1">#REF!</definedName>
    <definedName name="_3TU0609">#REF!</definedName>
    <definedName name="_3TU0901">[3]MTP!#REF!</definedName>
    <definedName name="_3TU0902">[3]MTP!#REF!</definedName>
    <definedName name="_3TU0903">[3]MTP!#REF!</definedName>
    <definedName name="_4CDTT01">[3]MTP!#REF!</definedName>
    <definedName name="_4CNT050">[3]MTP!#REF!</definedName>
    <definedName name="_4CNT095">[3]MTP!#REF!</definedName>
    <definedName name="_4CNT150">[3]MTP!#REF!</definedName>
    <definedName name="_4CNT240">#REF!</definedName>
    <definedName name="_4CTL050">[3]MTP!#REF!</definedName>
    <definedName name="_4CTL095">[3]MTP!#REF!</definedName>
    <definedName name="_4CTL150">[3]MTP!#REF!</definedName>
    <definedName name="_4CTL240">#REF!</definedName>
    <definedName name="_4ED2062">[3]MTP!#REF!</definedName>
    <definedName name="_4ED2063">[3]MTP!#REF!</definedName>
    <definedName name="_4ED2064">[3]MTP!#REF!</definedName>
    <definedName name="_4FCO100">#REF!</definedName>
    <definedName name="_4FCO101">[3]MTP!#REF!</definedName>
    <definedName name="_4GIA101">[3]MTP!#REF!</definedName>
    <definedName name="_4GOIC01" localSheetId="1">[65]MTP!#REF!</definedName>
    <definedName name="_4GOIC01">[3]MTP!#REF!</definedName>
    <definedName name="_4HDCTT1">[3]MTP!#REF!</definedName>
    <definedName name="_4HDCTT2">[3]MTP!#REF!</definedName>
    <definedName name="_4HDCTT3">[3]MTP!#REF!</definedName>
    <definedName name="_4HDCTT4">#REF!</definedName>
    <definedName name="_4HNCTT1">[3]MTP!#REF!</definedName>
    <definedName name="_4HNCTT2">[3]MTP!#REF!</definedName>
    <definedName name="_4HNCTT3">[3]MTP!#REF!</definedName>
    <definedName name="_4HNCTT4">#REF!</definedName>
    <definedName name="_4KEPC01">[3]MTP!#REF!</definedName>
    <definedName name="_4LBCO01">#REF!</definedName>
    <definedName name="_4OSLCTT" localSheetId="1">[65]MTP!#REF!</definedName>
    <definedName name="_4OSLCTT">#REF!</definedName>
    <definedName name="_5CNHT95">[3]MTP!#REF!</definedName>
    <definedName name="_5GOIC01">[3]MTP!#REF!</definedName>
    <definedName name="_5HDCHT1">[3]MTP!#REF!</definedName>
    <definedName name="_5KEPC01">[3]MTP!#REF!</definedName>
    <definedName name="_5OSLCHT">[3]MTP!#REF!</definedName>
    <definedName name="_5TU120">[4]MTP!#REF!</definedName>
    <definedName name="_5TU130">[4]MTP!#REF!</definedName>
    <definedName name="_6BNTTTH">[62]MTP1!#REF!</definedName>
    <definedName name="_6DCTTBO">[62]MTP1!#REF!</definedName>
    <definedName name="_6DD24TT">[62]MTP1!#REF!</definedName>
    <definedName name="_6FCOTBU">[62]MTP1!#REF!</definedName>
    <definedName name="_6LATUBU">[62]MTP1!#REF!</definedName>
    <definedName name="_6SDTT24">[62]MTP1!#REF!</definedName>
    <definedName name="_6TBUDTT">[62]MTP1!#REF!</definedName>
    <definedName name="_6TDDDTT">[62]MTP1!#REF!</definedName>
    <definedName name="_6TLTTTH">[62]MTP1!#REF!</definedName>
    <definedName name="_6TUBUTT">[62]MTP1!#REF!</definedName>
    <definedName name="_6UCLVIS">[62]MTP1!#REF!</definedName>
    <definedName name="_7DNCABC">[62]MTP1!#REF!</definedName>
    <definedName name="_7HDCTBU">[62]MTP1!#REF!</definedName>
    <definedName name="_7PKTUBU">[62]MTP1!#REF!</definedName>
    <definedName name="_7TBHT20">[62]MTP1!#REF!</definedName>
    <definedName name="_7TBHT30">[62]MTP1!#REF!</definedName>
    <definedName name="_7TDCABC">[62]MTP1!#REF!</definedName>
    <definedName name="_Fill" localSheetId="1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localSheetId="1">#REF!</definedName>
    <definedName name="A">'[40]PNT-QUOT-#3'!#REF!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20_">#REF!</definedName>
    <definedName name="A35_">#REF!</definedName>
    <definedName name="A50_">#REF!</definedName>
    <definedName name="_A65700">'[58]MTO REV.2(ARMOR)'!#REF!</definedName>
    <definedName name="_A65800">'[58]MTO REV.2(ARMOR)'!#REF!</definedName>
    <definedName name="_A66000">'[58]MTO REV.2(ARMOR)'!#REF!</definedName>
    <definedName name="_A67000">'[58]MTO REV.2(ARMOR)'!#REF!</definedName>
    <definedName name="_A68000">'[58]MTO REV.2(ARMOR)'!#REF!</definedName>
    <definedName name="A70_">#REF!</definedName>
    <definedName name="_A70000">'[58]MTO REV.2(ARMOR)'!#REF!</definedName>
    <definedName name="_A75000">'[58]MTO REV.2(ARMOR)'!#REF!</definedName>
    <definedName name="_A85000">'[58]MTO REV.2(ARMOR)'!#REF!</definedName>
    <definedName name="A95_">#REF!</definedName>
    <definedName name="AA">#REF!</definedName>
    <definedName name="AAA">'[38]MTL$-INTER'!#REF!</definedName>
    <definedName name="_abb91">[78]chitimc!#REF!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g142X42">[78]chitimc!#REF!</definedName>
    <definedName name="ag267N59">[78]chitimc!#REF!</definedName>
    <definedName name="All_Item">#REF!</definedName>
    <definedName name="ALPIN">#N/A</definedName>
    <definedName name="ALPJYOU">#N/A</definedName>
    <definedName name="ALPTOI">#N/A</definedName>
    <definedName name="b" localSheetId="1">#REF!</definedName>
    <definedName name="B">'[40]PNT-QUOT-#3'!#REF!</definedName>
    <definedName name="b_240" localSheetId="1">'[78]THPDMoi  (2)'!#REF!</definedName>
    <definedName name="b_240">#REF!</definedName>
    <definedName name="b_280" localSheetId="1">'[78]THPDMoi  (2)'!#REF!</definedName>
    <definedName name="b_280">#REF!</definedName>
    <definedName name="b_320" localSheetId="1">'[78]THPDMoi  (2)'!#REF!</definedName>
    <definedName name="b_320">#REF!</definedName>
    <definedName name="bangciti">'[78]dongia (2)'!#REF!</definedName>
    <definedName name="BB">#REF!</definedName>
    <definedName name="bdht15nc">[78]gtrinh!#REF!</definedName>
    <definedName name="bdht15vl">[78]gtrinh!#REF!</definedName>
    <definedName name="bdht25nc">[78]gtrinh!#REF!</definedName>
    <definedName name="bdht25vl">[78]gtrinh!#REF!</definedName>
    <definedName name="bdht325nc">[78]gtrinh!#REF!</definedName>
    <definedName name="bdht325vl">[78]gtrinh!#REF!</definedName>
    <definedName name="blkh">#REF!</definedName>
    <definedName name="blkh1">#REF!</definedName>
    <definedName name="BOQ">#REF!</definedName>
    <definedName name="BTLT1pm" localSheetId="1">[74]pp1p!$H$7:$K$159</definedName>
    <definedName name="BTLT3pm" localSheetId="1">'[74]pp3p '!$H$6:$J$121</definedName>
    <definedName name="BTLTct" localSheetId="1">#REF!</definedName>
    <definedName name="BTLTHTDL" localSheetId="1">[74]ppht!$H$7:$K$9</definedName>
    <definedName name="BTLTHTHH" localSheetId="1">[74]ppht!$H$7:$K$11</definedName>
    <definedName name="Bust" localSheetId="1">XL4Test5!$C$15</definedName>
    <definedName name="BVCISUMMARY">#REF!</definedName>
    <definedName name="CABLE2">'[57]MTO REV.0'!$A$1:$Q$570</definedName>
    <definedName name="cap">#REF!</definedName>
    <definedName name="cap0.7">#REF!</definedName>
    <definedName name="CAPDAT" localSheetId="1">[78]phuluc1!#REF!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NK" localSheetId="1">[63]QMCT!#REF!</definedName>
    <definedName name="CCNK">[32]QMCT!#REF!</definedName>
    <definedName name="CCS">#REF!</definedName>
    <definedName name="CDD">#REF!</definedName>
    <definedName name="CDDD" localSheetId="1">'[78]THPDMoi  (2)'!#REF!</definedName>
    <definedName name="CDDD">#REF!</definedName>
    <definedName name="cddd1p" localSheetId="1">'[78]TONG HOP VL-NC'!$C$3</definedName>
    <definedName name="CDDD1P">#REF!</definedName>
    <definedName name="CDDD1PHA">#REF!</definedName>
    <definedName name="cddd3p" localSheetId="1">'[78]TONG HOP VL-NC'!$C$2</definedName>
    <definedName name="CDDD3PHA">#REF!</definedName>
    <definedName name="cgionc">'[78]lam-moi'!#REF!</definedName>
    <definedName name="cgiovl">'[78]lam-moi'!#REF!</definedName>
    <definedName name="CH">#REF!</definedName>
    <definedName name="chang1pm" localSheetId="1">[74]pp1p!$AI$7:$AT$159</definedName>
    <definedName name="chang3pm" localSheetId="1">'[74]pp3p '!$AH$6:$AS$121</definedName>
    <definedName name="changct" localSheetId="1">#REF!</definedName>
    <definedName name="changht" localSheetId="1">#REF!</definedName>
    <definedName name="changHTDL" localSheetId="1">[74]ppht!$AC$7:$AK$9</definedName>
    <definedName name="changHTHH" localSheetId="1">[74]ppht!$AC$7:$AK$11</definedName>
    <definedName name="chhtnc">'[78]lam-moi'!#REF!</definedName>
    <definedName name="chhtvl">'[78]lam-moi'!#REF!</definedName>
    <definedName name="chnc">'[78]lam-moi'!#REF!</definedName>
    <definedName name="chvl">'[78]lam-moi'!#REF!</definedName>
    <definedName name="citidd">'[78]dongia (2)'!#REF!</definedName>
    <definedName name="CK">#REF!</definedName>
    <definedName name="cknc">'[78]lam-moi'!#REF!</definedName>
    <definedName name="ckvl">'[78]lam-moi'!#REF!</definedName>
    <definedName name="CL">#REF!</definedName>
    <definedName name="CLTMP" localSheetId="1">[63]QMCT!#REF!</definedName>
    <definedName name="CLTMP">[32]QMCT!#REF!</definedName>
    <definedName name="clvc" localSheetId="1">#REF!</definedName>
    <definedName name="clvc1">[78]chitiet!$D$3</definedName>
    <definedName name="CLVC3">0.1</definedName>
    <definedName name="CLVC35">#REF!</definedName>
    <definedName name="CLVCTB">#REF!</definedName>
    <definedName name="CLyTC">[27]ThongSo!$C$11</definedName>
    <definedName name="CN3p" localSheetId="1">'[78]TONGKE3p '!$X$295</definedName>
    <definedName name="CN3p">'[20]TONGKE3p '!$X$295</definedName>
    <definedName name="COAT">'[40]PNT-QUOT-#3'!#REF!</definedName>
    <definedName name="Cöï_ly_vaän_chuyeãn">#REF!</definedName>
    <definedName name="CÖÏ_LY_VAÄN_CHUYEÅN">#REF!</definedName>
    <definedName name="COMMON">#REF!</definedName>
    <definedName name="CON_EQP_COS">#REF!</definedName>
    <definedName name="CON_EQP_COST">#REF!</definedName>
    <definedName name="_CON1">#REF!</definedName>
    <definedName name="_CON2">#REF!</definedName>
    <definedName name="cong1x15">[78]giathanh1!#REF!</definedName>
    <definedName name="CONST_EQ">#REF!</definedName>
    <definedName name="Continue" localSheetId="1">XL4Test5!$C$30</definedName>
    <definedName name="Cot_thep" localSheetId="1">[78]Du_lieu!$C$19</definedName>
    <definedName name="Cot_thep">[9]Du_lieu!$C$19</definedName>
    <definedName name="COVER">#REF!</definedName>
    <definedName name="cplhsmt">[33]!cplhsmt</definedName>
    <definedName name="cptdhsmt">[33]!cptdhsmt</definedName>
    <definedName name="cptdtdt">[33]!cptdtdt</definedName>
    <definedName name="cptdtkkt">[33]!cptdtkkt</definedName>
    <definedName name="CPVC100" localSheetId="1">#REF!</definedName>
    <definedName name="CPVC100">'[24]TONG HOP VL-NC'!#REF!</definedName>
    <definedName name="CPVC1KM" localSheetId="1">'[78]TH VL, NC, DDHT Thanhphuoc'!$J$19</definedName>
    <definedName name="CPVC1KM">'[17]TH VL, NC, DDHT Thanhphuoc'!$J$19</definedName>
    <definedName name="CPVC35">#REF!</definedName>
    <definedName name="CPVCDN" localSheetId="1">'[78]#REF'!$K$33</definedName>
    <definedName name="CPVCDN">#REF!</definedName>
    <definedName name="CRD">#REF!</definedName>
    <definedName name="_xlnm.Criteria">[53]SILICATE!#REF!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 localSheetId="1">#REF!</definedName>
    <definedName name="csd3p">#REF!</definedName>
    <definedName name="csddg1p">#REF!</definedName>
    <definedName name="csddt1p">#REF!</definedName>
    <definedName name="csht3p">#REF!</definedName>
    <definedName name="_CT250">'[78]dongia (2)'!#REF!</definedName>
    <definedName name="ctdn9697">#REF!</definedName>
    <definedName name="cti3x15">[78]giathanh1!#REF!</definedName>
    <definedName name="culy1">[78]DONGIA!#REF!</definedName>
    <definedName name="culy2">[78]DONGIA!#REF!</definedName>
    <definedName name="culy3">[78]DONGIA!#REF!</definedName>
    <definedName name="culy4">[78]DONGIA!#REF!</definedName>
    <definedName name="culy5">[78]DONGIA!#REF!</definedName>
    <definedName name="cuoc">[78]DONGIA!#REF!</definedName>
    <definedName name="CURRENCY">#REF!</definedName>
    <definedName name="cv" localSheetId="1">[78]gvl!$N$17</definedName>
    <definedName name="cv">[77]gvl!$N$17</definedName>
    <definedName name="CX">#REF!</definedName>
    <definedName name="cxhtnc">'[78]lam-moi'!#REF!</definedName>
    <definedName name="cxhtvl">'[78]lam-moi'!#REF!</definedName>
    <definedName name="cxnc">'[78]lam-moi'!#REF!</definedName>
    <definedName name="cxvl">'[78]lam-moi'!#REF!</definedName>
    <definedName name="cxxnc">'[78]lam-moi'!#REF!</definedName>
    <definedName name="cxxvl">'[78]lam-moi'!#REF!</definedName>
    <definedName name="D_7101A_B">#REF!</definedName>
    <definedName name="D1x49">[78]chitimc!#REF!</definedName>
    <definedName name="D1x49x49">[78]chitimc!#REF!</definedName>
    <definedName name="d24nc">'[78]lam-moi'!#REF!</definedName>
    <definedName name="d24vl">'[78]lam-moi'!#REF!</definedName>
    <definedName name="_dao1" localSheetId="1">'[70]CT Thang Mo'!$B$189:$H$189</definedName>
    <definedName name="_dao1">'[43]CT Thang Mo'!$B$189:$H$189</definedName>
    <definedName name="_dao2" localSheetId="1">'[70]CT Thang Mo'!$B$161:$H$161</definedName>
    <definedName name="_dao2">'[43]CT Thang Mo'!$B$161:$H$161</definedName>
    <definedName name="daotd" localSheetId="1">'[70]CT Thang Mo'!$B$323:$H$323</definedName>
    <definedName name="daotd">'[43]CT Thang Mo'!$B$323:$H$323</definedName>
    <definedName name="dap" localSheetId="1">'[70]CT Thang Mo'!$B$39:$H$39</definedName>
    <definedName name="dap">'[43]CT Thang Mo'!$B$39:$H$39</definedName>
    <definedName name="_dap2" localSheetId="1">'[70]CT Thang Mo'!$B$162:$H$162</definedName>
    <definedName name="_dap2">'[43]CT Thang Mo'!$B$162:$H$162</definedName>
    <definedName name="daptd" localSheetId="1">'[70]CT Thang Mo'!$B$324:$H$324</definedName>
    <definedName name="daptd">'[43]CT Thang Mo'!$B$324:$H$324</definedName>
    <definedName name="data" localSheetId="1">[59]data!$A$6:$AI$196</definedName>
    <definedName name="data">#REF!</definedName>
    <definedName name="_1DATA_DATA2_L">'[68]#REF'!#REF!</definedName>
    <definedName name="DATA_DATA2_List">#REF!</definedName>
    <definedName name="_xlnm.Database" localSheetId="1">#REF!</definedName>
    <definedName name="_xlnm.Database">#REF!</definedName>
    <definedName name="DataFilter">[54]!DataFilter</definedName>
    <definedName name="DataSort">[54]!DataSort</definedName>
    <definedName name="_day1" localSheetId="1">'[72]Chiet tinh dz22'!#REF!</definedName>
    <definedName name="_day1">'[45]Chiet tinh dz22'!#REF!</definedName>
    <definedName name="_day2">'[71]Chiet tinh dz35'!$H$3</definedName>
    <definedName name="_dbu1" localSheetId="1">'[70]CT Thang Mo'!#REF!</definedName>
    <definedName name="_dbu1">'[43]CT Thang Mo'!#REF!</definedName>
    <definedName name="_dbu2" localSheetId="1">'[70]CT Thang Mo'!$B$93:$F$93</definedName>
    <definedName name="_dbu2">'[43]CT Thang Mo'!$B$93:$F$93</definedName>
    <definedName name="DD">#REF!</definedName>
    <definedName name="dd1pnc">[78]chitiet!$G$404</definedName>
    <definedName name="dd1pvl">[78]chitiet!$G$383</definedName>
    <definedName name="dd1x2" localSheetId="1">[78]gvl!$N$9</definedName>
    <definedName name="dd1x2">[77]gvl!$N$9</definedName>
    <definedName name="dd3pctnc">'[78]lam-moi'!#REF!</definedName>
    <definedName name="dd3pctvl">'[78]lam-moi'!#REF!</definedName>
    <definedName name="dd3plmvl">'[78]lam-moi'!#REF!</definedName>
    <definedName name="dd3pnc">'[78]lam-moi'!#REF!</definedName>
    <definedName name="dd3pvl">'[78]lam-moi'!#REF!</definedName>
    <definedName name="DDAY" localSheetId="1">#REF!</definedName>
    <definedName name="DDAY">#REF!</definedName>
    <definedName name="ddhtnc">'[78]lam-moi'!#REF!</definedName>
    <definedName name="ddhtvl">'[78]lam-moi'!#REF!</definedName>
    <definedName name="_ddn400">#REF!</definedName>
    <definedName name="_ddn600">#REF!</definedName>
    <definedName name="ddt2nc">[78]gtrinh!#REF!</definedName>
    <definedName name="ddt2vl">[78]gtrinh!#REF!</definedName>
    <definedName name="ddtd3pnc">'[78]thao-go'!#REF!</definedName>
    <definedName name="ddtt1pnc" localSheetId="1">[78]gtrinh!#REF!</definedName>
    <definedName name="ddtt1pnc">[60]CHITIET!$G$530</definedName>
    <definedName name="ddtt1pvl" localSheetId="1">[78]gtrinh!#REF!</definedName>
    <definedName name="ddtt1pvl">[60]CHITIET!$G$526</definedName>
    <definedName name="ddtt3pnc" localSheetId="1">[78]gtrinh!#REF!</definedName>
    <definedName name="ddtt3pnc">[60]CHITIET!$G$522</definedName>
    <definedName name="ddtt3pvl" localSheetId="1">[78]gtrinh!#REF!</definedName>
    <definedName name="ddtt3pvl">[60]CHITIET!$G$518</definedName>
    <definedName name="DG" localSheetId="1">[76]DG!$A$3:$F$236</definedName>
    <definedName name="DG">[29]DG!$A$3:$F$236</definedName>
    <definedName name="DGM">[78]DONGIA!$A$453:$F$459</definedName>
    <definedName name="dgnc" localSheetId="1">#REF!</definedName>
    <definedName name="DGNC">#REF!</definedName>
    <definedName name="_dgt100">'[78]dongia (2)'!#REF!</definedName>
    <definedName name="DGTH" localSheetId="1">[78]DONGIA!#REF!</definedName>
    <definedName name="DGTH1">[78]DONGIA!$A$414:$G$452</definedName>
    <definedName name="dgth2">[78]DONGIA!$A$414:$G$439</definedName>
    <definedName name="DGTR" localSheetId="1">[78]DONGIA!$A$472:$I$521</definedName>
    <definedName name="DGTR">[30]DONGIA!$A$646:$I$770</definedName>
    <definedName name="DGTV">#REF!</definedName>
    <definedName name="dgvc" localSheetId="1">#REF!</definedName>
    <definedName name="dgvl" localSheetId="1">#REF!</definedName>
    <definedName name="DGVL">[30]DONGIA!$A$5:$F$366</definedName>
    <definedName name="DGVL1">[78]DONGIA!$A$5:$F$235</definedName>
    <definedName name="DGVT" localSheetId="1">'[78]DON GIA'!$C$5:$G$137</definedName>
    <definedName name="DGVT">#REF!</definedName>
    <definedName name="DL15HT" localSheetId="1">'[78]TONGKE-HT'!#REF!</definedName>
    <definedName name="DL15HT">'[10]TONGKE-HT'!#REF!</definedName>
    <definedName name="DL16HT" localSheetId="1">'[78]TONGKE-HT'!#REF!</definedName>
    <definedName name="DL16HT">'[10]TONGKE-HT'!#REF!</definedName>
    <definedName name="DL19HT" localSheetId="1">'[78]TONGKE-HT'!#REF!</definedName>
    <definedName name="DL19HT">'[10]TONGKE-HT'!#REF!</definedName>
    <definedName name="DL20HT" localSheetId="1">'[78]TONGKE-HT'!#REF!</definedName>
    <definedName name="DL20HT">'[10]TONGKE-HT'!#REF!</definedName>
    <definedName name="DLCC">#REF!</definedName>
    <definedName name="DM" localSheetId="1">#REF!</definedName>
    <definedName name="DM">#REF!</definedName>
    <definedName name="dobt">#REF!</definedName>
    <definedName name="Document_array" localSheetId="0">{"Thuxm2.xls","Sheet1"}</definedName>
    <definedName name="Document_array" localSheetId="1">{"CDKT-23.xls"}</definedName>
    <definedName name="Document_array">{"Thuxm2.xls","Sheet1"}</definedName>
    <definedName name="Documents_array" localSheetId="1">XL4Test5!$B$2:$B$19</definedName>
    <definedName name="DON_giA">'[1]DON GIA CAN THO'!$A$4:$F$196</definedName>
    <definedName name="dongia" localSheetId="1">[78]DG!$A$4:$I$567</definedName>
    <definedName name="dongia1" localSheetId="1">[78]DG!$A$4:$H$606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 localSheetId="1">#REF!</definedName>
    <definedName name="ds3pnc">#REF!</definedName>
    <definedName name="ds3pvl" localSheetId="1">#REF!</definedName>
    <definedName name="ds3pvl">#REF!</definedName>
    <definedName name="dsct3pnc" localSheetId="1">'[78]#REF'!#REF!</definedName>
    <definedName name="dsct3pnc">#REF!</definedName>
    <definedName name="dsct3pvl" localSheetId="1">'[78]#REF'!#REF!</definedName>
    <definedName name="dsct3pvl">#REF!</definedName>
    <definedName name="DSPK1p1nc">#REF!</definedName>
    <definedName name="DSPK1p1vl">#REF!</definedName>
    <definedName name="DSPK1pnc">#REF!</definedName>
    <definedName name="DSPK1pvl">#REF!</definedName>
    <definedName name="DSTD_Clear" localSheetId="0">'Q4'!DSTD_Clear</definedName>
    <definedName name="DSTD_Clear">[0]!DSTD_Clear</definedName>
    <definedName name="DSUMDATA">#REF!</definedName>
    <definedName name="duong1">[78]DONGIA!#REF!</definedName>
    <definedName name="duong2">[78]DONGIA!#REF!</definedName>
    <definedName name="duong3">[78]DONGIA!#REF!</definedName>
    <definedName name="duong4">[78]DONGIA!#REF!</definedName>
    <definedName name="duong5">[78]DONGIA!#REF!</definedName>
    <definedName name="_xlnm.Extract">[53]SILICATE!#REF!</definedName>
    <definedName name="f">#REF!</definedName>
    <definedName name="f92F56">[78]dtxl!#REF!</definedName>
    <definedName name="FACTOR">#REF!</definedName>
    <definedName name="FP">'[40]COAT&amp;WRAP-QIOT-#3'!#REF!</definedName>
    <definedName name="Full" localSheetId="1">[63]QMCT!#REF!</definedName>
    <definedName name="Full">[32]QMCT!#REF!</definedName>
    <definedName name="GIA">[30]CHITIET!$A$15:$M$972</definedName>
    <definedName name="giaca">'[66]dg-VTu'!$C$6:$F$55</definedName>
    <definedName name="GIAVLIEUTN">#REF!</definedName>
    <definedName name="_GID1" localSheetId="1">'[78]LKVL-CK-HT-GD1'!$A$4</definedName>
    <definedName name="_GID1">'[10]LKVL-CK-HT-GD1'!$A$4</definedName>
    <definedName name="gl3p">#REF!</definedName>
    <definedName name="GoBack">[54]Sheet1!GoBack</definedName>
    <definedName name="GPT_GROUNDING_PT">'[52]NEW-PANEL'!#REF!</definedName>
    <definedName name="gsktxd">[33]!gsktxd</definedName>
    <definedName name="h">#REF!</definedName>
    <definedName name="HDCCT" localSheetId="1">[63]QMCT!#REF!</definedName>
    <definedName name="HDCCT">[32]QMCT!#REF!</definedName>
    <definedName name="HDCD" localSheetId="1">[63]QMCT!#REF!</definedName>
    <definedName name="HDCD">[32]QMCT!#REF!</definedName>
    <definedName name="Heä_soá_laép_xaø_H">1.7</definedName>
    <definedName name="heä_soá_sình_laày">#REF!</definedName>
    <definedName name="Hello" localSheetId="1">XL4Test5!$A$33</definedName>
    <definedName name="HH15HT" localSheetId="1">'[78]TONGKE-HT'!#REF!</definedName>
    <definedName name="HH15HT">'[10]TONGKE-HT'!#REF!</definedName>
    <definedName name="HH16HT" localSheetId="1">'[78]TONGKE-HT'!#REF!</definedName>
    <definedName name="HH16HT">'[10]TONGKE-HT'!#REF!</definedName>
    <definedName name="HH19HT" localSheetId="1">'[78]TONGKE-HT'!#REF!</definedName>
    <definedName name="HH19HT">'[10]TONGKE-HT'!#REF!</definedName>
    <definedName name="HH20HT" localSheetId="1">'[78]TONGKE-HT'!#REF!</definedName>
    <definedName name="HH20HT">'[10]TONGKE-HT'!#REF!</definedName>
    <definedName name="Hinh_thuc">"bangtra"</definedName>
    <definedName name="HOME_MANP">#REF!</definedName>
    <definedName name="HOMEOFFICE_COST">#REF!</definedName>
    <definedName name="HSCT3">0.1</definedName>
    <definedName name="hsdc" localSheetId="1">#REF!</definedName>
    <definedName name="hsdc1">#REF!</definedName>
    <definedName name="HSDD" localSheetId="1">[78]phuluc1!#REF!</definedName>
    <definedName name="HSDD">[22]phuluc1!#REF!</definedName>
    <definedName name="HSDN" localSheetId="1">2.5</definedName>
    <definedName name="HSDN">#REF!</definedName>
    <definedName name="HSHH">#REF!</definedName>
    <definedName name="HSHHUT">#REF!</definedName>
    <definedName name="hskd" localSheetId="1">#REF!</definedName>
    <definedName name="hskk" localSheetId="1">#REF!</definedName>
    <definedName name="hskk1">[78]chitiet!$D$4</definedName>
    <definedName name="HSKK35">#REF!</definedName>
    <definedName name="hslx" localSheetId="1">#REF!</definedName>
    <definedName name="hslxh" localSheetId="1">#REF!</definedName>
    <definedName name="HSLXP">#REF!</definedName>
    <definedName name="HSNC" localSheetId="1">[78]Du_lieu!$C$6</definedName>
    <definedName name="HSNC">[9]Du_lieu!$C$6</definedName>
    <definedName name="HSSL" localSheetId="1">#REF!</definedName>
    <definedName name="HSSL">#REF!</definedName>
    <definedName name="HSVC1">#REF!</definedName>
    <definedName name="HSVC2">#REF!</definedName>
    <definedName name="HSVC3">#REF!</definedName>
    <definedName name="ht25nc">'[78]lam-moi'!#REF!</definedName>
    <definedName name="ht25vl">'[78]lam-moi'!#REF!</definedName>
    <definedName name="ht325nc">'[78]lam-moi'!#REF!</definedName>
    <definedName name="ht325vl">'[78]lam-moi'!#REF!</definedName>
    <definedName name="ht37k">'[78]lam-moi'!#REF!</definedName>
    <definedName name="ht37nc">'[78]lam-moi'!#REF!</definedName>
    <definedName name="ht50nc">'[78]lam-moi'!#REF!</definedName>
    <definedName name="ht50vl">'[78]lam-moi'!#REF!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>#REF!</definedName>
    <definedName name="HTVL">#REF!</definedName>
    <definedName name="I2É6">[78]chitimc!#REF!</definedName>
    <definedName name="IDLAB_COST">#REF!</definedName>
    <definedName name="IND_LAB">#REF!</definedName>
    <definedName name="INDMANP">#REF!</definedName>
    <definedName name="IO">'[40]COAT&amp;WRAP-QIOT-#3'!#REF!</definedName>
    <definedName name="j">#REF!</definedName>
    <definedName name="k" localSheetId="1">#REF!</definedName>
    <definedName name="K">#REF!</definedName>
    <definedName name="K_1">[69]!K_1</definedName>
    <definedName name="K_2">[69]!K_2</definedName>
    <definedName name="k2b" localSheetId="1">'[78]THPDMoi  (2)'!#REF!</definedName>
    <definedName name="k2b">#REF!</definedName>
    <definedName name="KHOILUONGTL">[25]TienLuong!$Q$7:$Q$2175</definedName>
    <definedName name="kldd1p">'[78]#REF'!#REF!</definedName>
    <definedName name="kldd3p">'[78]lam-moi'!#REF!</definedName>
    <definedName name="KLVANKHUON">#REF!</definedName>
    <definedName name="KLVLD">[26]ChiTietDZ!$I$8:$I$1296</definedName>
    <definedName name="KLVLD1">[26]VuaBT!$H$7:$H$63</definedName>
    <definedName name="kmong">[78]giathanh1!#REF!</definedName>
    <definedName name="kp1ph">#REF!</definedName>
    <definedName name="KVC">#REF!</definedName>
    <definedName name="l" localSheetId="1">#REF!</definedName>
    <definedName name="L">#REF!</definedName>
    <definedName name="_lap1">#REF!</definedName>
    <definedName name="_lap2">#REF!</definedName>
    <definedName name="lapa" localSheetId="1">'[70]CT Thang Mo'!$B$350:$H$350</definedName>
    <definedName name="lapa">'[43]CT Thang Mo'!$B$350:$H$350</definedName>
    <definedName name="lapb" localSheetId="1">'[70]CT Thang Mo'!$B$370:$H$370</definedName>
    <definedName name="lapb">'[43]CT Thang Mo'!$B$370:$H$370</definedName>
    <definedName name="lapc" localSheetId="1">'[70]CT Thang Mo'!$B$390:$H$390</definedName>
    <definedName name="lapc">'[43]CT Thang Mo'!$B$390:$H$390</definedName>
    <definedName name="lbcnckt">[37]!lbcnckt</definedName>
    <definedName name="Lmk">#REF!</definedName>
    <definedName name="lVC">#REF!</definedName>
    <definedName name="m">#REF!</definedName>
    <definedName name="m102bnnc" localSheetId="1">'[78]lam-moi'!#REF!</definedName>
    <definedName name="M102bnnc">#REF!</definedName>
    <definedName name="m102bnvl" localSheetId="1">'[78]lam-moi'!#REF!</definedName>
    <definedName name="M102bnvl">#REF!</definedName>
    <definedName name="m10aamtc" localSheetId="1">'[78]t-h HA THE'!#REF!</definedName>
    <definedName name="m10aamtc">[16]HT!#REF!</definedName>
    <definedName name="m10aanc" localSheetId="1">'[78]lam-moi'!#REF!</definedName>
    <definedName name="M10aanc">#REF!</definedName>
    <definedName name="M10aavc">#REF!</definedName>
    <definedName name="m10aavl" localSheetId="1">'[78]lam-moi'!#REF!</definedName>
    <definedName name="M10aavl">#REF!</definedName>
    <definedName name="m10anc">'[78]lam-moi'!#REF!</definedName>
    <definedName name="m10avl">'[78]lam-moi'!#REF!</definedName>
    <definedName name="m10banc" localSheetId="1">'[78]lam-moi'!#REF!</definedName>
    <definedName name="M10banc">#REF!</definedName>
    <definedName name="m10bavl" localSheetId="1">'[78]lam-moi'!#REF!</definedName>
    <definedName name="M10bavl">#REF!</definedName>
    <definedName name="m122bnnc" localSheetId="1">'[78]lam-moi'!#REF!</definedName>
    <definedName name="M122bnnc">'[21]CHITIET VL-NC'!$G$141</definedName>
    <definedName name="m122bnvl" localSheetId="1">'[78]lam-moi'!#REF!</definedName>
    <definedName name="M122bnvl">'[21]CHITIET VL-NC'!$G$136</definedName>
    <definedName name="m12aanc">'[78]lam-moi'!#REF!</definedName>
    <definedName name="m12aavl" localSheetId="1">'[78]lam-moi'!#REF!</definedName>
    <definedName name="M12aavl">#REF!</definedName>
    <definedName name="m12anc">'[78]lam-moi'!#REF!</definedName>
    <definedName name="m12avl">'[78]lam-moi'!#REF!</definedName>
    <definedName name="M12ba3p">#REF!</definedName>
    <definedName name="m12banc" localSheetId="1">'[78]lam-moi'!#REF!</definedName>
    <definedName name="M12banc">#REF!</definedName>
    <definedName name="m12bavl" localSheetId="1">'[78]lam-moi'!#REF!</definedName>
    <definedName name="M12bavl">#REF!</definedName>
    <definedName name="M12bb1p">#REF!</definedName>
    <definedName name="m12bbnc" localSheetId="1">'[78]lam-moi'!#REF!</definedName>
    <definedName name="M12bbnc">#REF!</definedName>
    <definedName name="m12bbvl" localSheetId="1">'[78]lam-moi'!#REF!</definedName>
    <definedName name="M12bbvl">#REF!</definedName>
    <definedName name="M12bnnc" localSheetId="1">'[78]#REF'!#REF!</definedName>
    <definedName name="M12bnnc">#REF!</definedName>
    <definedName name="M12bnvl" localSheetId="1">'[78]#REF'!#REF!</definedName>
    <definedName name="M12bnvl">#REF!</definedName>
    <definedName name="M12cbnc" localSheetId="1">#REF!</definedName>
    <definedName name="M12cbnc">'[21]CHITIET VL-NC'!$G$222</definedName>
    <definedName name="M12cbvl" localSheetId="1">#REF!</definedName>
    <definedName name="M12cbvl">'[21]CHITIET VL-NC'!$G$217</definedName>
    <definedName name="m142bnnc" localSheetId="1">'[78]lam-moi'!#REF!</definedName>
    <definedName name="M142bnnc">'[21]CHITIET VL-NC'!$G$162</definedName>
    <definedName name="m142bnvl" localSheetId="1">'[78]lam-moi'!#REF!</definedName>
    <definedName name="M142bnvl">'[21]CHITIET VL-NC'!$G$157</definedName>
    <definedName name="M14bb1p">#REF!</definedName>
    <definedName name="m14bbnc" localSheetId="1">'[78]lam-moi'!#REF!</definedName>
    <definedName name="M14bbnc">#REF!</definedName>
    <definedName name="M14bbvc" localSheetId="1">'[78]CHITIET VL-NC-TT -1p'!#REF!</definedName>
    <definedName name="M14bbvc">#REF!</definedName>
    <definedName name="m14bbvl" localSheetId="1">'[78]lam-moi'!#REF!</definedName>
    <definedName name="M14bbvl">#REF!</definedName>
    <definedName name="M8a" localSheetId="1">'[78]THPDMoi  (2)'!#REF!</definedName>
    <definedName name="M8a">#REF!</definedName>
    <definedName name="M8aa" localSheetId="1">'[78]THPDMoi  (2)'!#REF!</definedName>
    <definedName name="M8aa">#REF!</definedName>
    <definedName name="m8aanc">#REF!</definedName>
    <definedName name="m8aavl">#REF!</definedName>
    <definedName name="m8amtc" localSheetId="1">'[78]t-h HA THE'!#REF!</definedName>
    <definedName name="m8amtc">[16]HT!#REF!</definedName>
    <definedName name="m8anc">'[78]lam-moi'!#REF!</definedName>
    <definedName name="m8avl">'[78]lam-moi'!#REF!</definedName>
    <definedName name="Ma3pnc">#REF!</definedName>
    <definedName name="Ma3pvl">#REF!</definedName>
    <definedName name="Maa3pnc">#REF!</definedName>
    <definedName name="Maa3pvl">#REF!</definedName>
    <definedName name="_MAC12">#REF!</definedName>
    <definedName name="_MAC46">#REF!</definedName>
    <definedName name="MADONGIA">[25]TienLuong!$F$6:$F$2175</definedName>
    <definedName name="MAJ_CON_EQP">#REF!</definedName>
    <definedName name="mat" localSheetId="1">[61]Tke!$AD$10:$AR$96</definedName>
    <definedName name="MAT">'[40]COAT&amp;WRAP-QIOT-#3'!#REF!</definedName>
    <definedName name="MAVANKHUON">#REF!</definedName>
    <definedName name="MAVL" localSheetId="1">'[75]Dinh Muc VT'!$F$4:$F$848</definedName>
    <definedName name="MAVL">'[28]Dinh Muc VT'!$F$4:$F$848</definedName>
    <definedName name="MAVLD">[26]ChiTietDZ!$D$8:$D$1296</definedName>
    <definedName name="MAVLD1">[26]VuaBT!$B$7:$B$63</definedName>
    <definedName name="Mba1p">#REF!</definedName>
    <definedName name="Mba3p">#REF!</definedName>
    <definedName name="Mbb3p">#REF!</definedName>
    <definedName name="Mbn1p" localSheetId="1">#REF!</definedName>
    <definedName name="Mbn1p">'[12]TDTKP (2)'!$L$290</definedName>
    <definedName name="mbnc" localSheetId="1">'[78]lam-moi'!#REF!</definedName>
    <definedName name="MBnc">#REF!</definedName>
    <definedName name="mbvl" localSheetId="1">'[78]lam-moi'!#REF!</definedName>
    <definedName name="MBvl">#REF!</definedName>
    <definedName name="MF">'[40]COAT&amp;WRAP-QIOT-#3'!#REF!</definedName>
    <definedName name="mmm">[78]giathanh1!#REF!</definedName>
    <definedName name="Module1.cplhsmt">[37]!Module1.cplhsmt</definedName>
    <definedName name="Module1.cptdhsmt">[37]!Module1.cptdhsmt</definedName>
    <definedName name="Module1.cptdtdt">[37]!Module1.cptdtdt</definedName>
    <definedName name="Module1.cptdtkkt">[37]!Module1.cptdtkkt</definedName>
    <definedName name="Module1.gsktxd">[37]!Module1.gsktxd</definedName>
    <definedName name="Module1.qlda">[37]!Module1.qlda</definedName>
    <definedName name="Module1.tinhqt">[37]!Module1.tinhqt</definedName>
    <definedName name="mong1pm" localSheetId="1">[74]pp1p!$L$7:$AH$159</definedName>
    <definedName name="mong3pm" localSheetId="1">'[74]pp3p '!$K$6:$AG$121</definedName>
    <definedName name="mongct" localSheetId="1">#REF!</definedName>
    <definedName name="monght" localSheetId="1">#REF!</definedName>
    <definedName name="mongHTDL" localSheetId="1">[74]ppht!$L$7:$AB$9</definedName>
    <definedName name="mongHTHH" localSheetId="1">[74]ppht!$L$7:$AB$11</definedName>
    <definedName name="mongneo1pm" localSheetId="1">[74]pp1p!$AU$7:$BD$159</definedName>
    <definedName name="mongneo3pm" localSheetId="1">'[74]pp3p '!$AT$6:$BC$121</definedName>
    <definedName name="mongneoct" localSheetId="1">#REF!</definedName>
    <definedName name="mongneoht" localSheetId="1">#REF!</definedName>
    <definedName name="mongneoHTDL" localSheetId="1">[74]ppht!$AL$7:$AU$9</definedName>
    <definedName name="mongneoHTHH" localSheetId="1">[74]ppht!$AL$7:$AU$11</definedName>
    <definedName name="mp1x25">'[78]dongia (2)'!#REF!</definedName>
    <definedName name="MSCT">#REF!</definedName>
    <definedName name="MTC1P" localSheetId="1">'[78]TONG HOP VL-NC TT'!#REF!</definedName>
    <definedName name="MTC1P">#REF!</definedName>
    <definedName name="MTC3P" localSheetId="1">'[78]TONG HOP VL-NC TT'!#REF!</definedName>
    <definedName name="MTC3P">#REF!</definedName>
    <definedName name="MTCHC" localSheetId="1">[78]TNHCHINH!$K$38</definedName>
    <definedName name="MTCHC">[14]TNHCHINH!$K$38</definedName>
    <definedName name="MTCMB" localSheetId="1">'[78]#REF'!#REF!</definedName>
    <definedName name="MTCMB">#REF!</definedName>
    <definedName name="MTMAC12">#REF!</definedName>
    <definedName name="mtr">'[78]TH XL'!#REF!</definedName>
    <definedName name="mtram">#REF!</definedName>
    <definedName name="n">#REF!</definedName>
    <definedName name="N1IN" localSheetId="1">'[78]TONGKE3p '!$U$295</definedName>
    <definedName name="N1IN">'[20]TONGKE3p '!$U$295</definedName>
    <definedName name="n1pig">#REF!</definedName>
    <definedName name="n1pignc" localSheetId="1">'[78]lam-moi'!#REF!</definedName>
    <definedName name="N1pIGnc">#REF!</definedName>
    <definedName name="N1pIGvc">#REF!</definedName>
    <definedName name="n1pigvl" localSheetId="1">'[78]lam-moi'!#REF!</definedName>
    <definedName name="N1pIGvl">#REF!</definedName>
    <definedName name="n1pind">#REF!</definedName>
    <definedName name="n1pindnc" localSheetId="1">'[78]lam-moi'!#REF!</definedName>
    <definedName name="N1pINDnc">#REF!</definedName>
    <definedName name="N1pINDvc">#REF!</definedName>
    <definedName name="n1pindvl" localSheetId="1">'[78]lam-moi'!#REF!</definedName>
    <definedName name="N1pINDvl">#REF!</definedName>
    <definedName name="n1ping">#REF!</definedName>
    <definedName name="n1pingnc" localSheetId="1">'[78]lam-moi'!#REF!</definedName>
    <definedName name="N1pINGnc">#REF!</definedName>
    <definedName name="N1pINGvc">#REF!</definedName>
    <definedName name="n1pingvl" localSheetId="1">'[78]lam-moi'!#REF!</definedName>
    <definedName name="N1pINGvl">#REF!</definedName>
    <definedName name="n1pint">#REF!</definedName>
    <definedName name="n1pintnc" localSheetId="1">'[78]lam-moi'!#REF!</definedName>
    <definedName name="N1pINTnc">#REF!</definedName>
    <definedName name="N1pINTvc">#REF!</definedName>
    <definedName name="n1pintvl" localSheetId="1">'[78]lam-moi'!#REF!</definedName>
    <definedName name="N1pINTvl">#REF!</definedName>
    <definedName name="N1pNLnc">#REF!</definedName>
    <definedName name="N1pNLvc">#REF!</definedName>
    <definedName name="N1pNLvl">#REF!</definedName>
    <definedName name="n24nc">'[78]lam-moi'!#REF!</definedName>
    <definedName name="n24vl">'[78]lam-moi'!#REF!</definedName>
    <definedName name="n2mignc">'[78]lam-moi'!#REF!</definedName>
    <definedName name="n2migvl">'[78]lam-moi'!#REF!</definedName>
    <definedName name="n2min1nc">'[78]lam-moi'!#REF!</definedName>
    <definedName name="n2min1vl">'[78]lam-moi'!#REF!</definedName>
    <definedName name="Ñaép_ñaát">#REF!</definedName>
    <definedName name="Ñaøo_ñaát_tieáp_ñòa">#REF!</definedName>
    <definedName name="nc">#REF!</definedName>
    <definedName name="nc1nc">'[78]lam-moi'!#REF!</definedName>
    <definedName name="nc1p" localSheetId="1">#REF!</definedName>
    <definedName name="NC1P">#REF!</definedName>
    <definedName name="nc1vl">'[78]lam-moi'!#REF!</definedName>
    <definedName name="nc24nc">'[78]lam-moi'!#REF!</definedName>
    <definedName name="nc24vl">'[78]lam-moi'!#REF!</definedName>
    <definedName name="nc3p" localSheetId="1">#REF!</definedName>
    <definedName name="NC3P">#REF!</definedName>
    <definedName name="NCBD100" localSheetId="1">#REF!</definedName>
    <definedName name="NCBD100">#REF!</definedName>
    <definedName name="NCBD200" localSheetId="1">#REF!</definedName>
    <definedName name="NCBD200">#REF!</definedName>
    <definedName name="NCBD250" localSheetId="1">#REF!</definedName>
    <definedName name="NCBD250">#REF!</definedName>
    <definedName name="NCcap0.7">#REF!</definedName>
    <definedName name="NCcap1">#REF!</definedName>
    <definedName name="NCCT3p">#REF!</definedName>
    <definedName name="ncdd">'[78]TH XL'!#REF!</definedName>
    <definedName name="NCDD2">'[78]TH XL'!#REF!</definedName>
    <definedName name="NCHC" localSheetId="1">[78]TNHCHINH!$J$38</definedName>
    <definedName name="NCHC">[14]TNHCHINH!$J$38</definedName>
    <definedName name="_NCL100" localSheetId="1">#REF!</definedName>
    <definedName name="_NCL100">#REF!</definedName>
    <definedName name="_NCL200" localSheetId="1">#REF!</definedName>
    <definedName name="_NCL200">#REF!</definedName>
    <definedName name="_NCL250" localSheetId="1">#REF!</definedName>
    <definedName name="_NCL250">#REF!</definedName>
    <definedName name="NCLX">[42]Sheet2!#REF!</definedName>
    <definedName name="nctr">'[78]TH XL'!#REF!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_NET2">#REF!</definedName>
    <definedName name="nhn">#REF!</definedName>
    <definedName name="nhnnc">'[78]lam-moi'!#REF!</definedName>
    <definedName name="nhnvl">'[78]lam-moi'!#REF!</definedName>
    <definedName name="nig">#REF!</definedName>
    <definedName name="NIG13p" localSheetId="1">'[78]TONGKE3p '!$T$295</definedName>
    <definedName name="NIG13p">'[20]TONGKE3p '!$T$295</definedName>
    <definedName name="nig1p">#REF!</definedName>
    <definedName name="nig3p">#REF!</definedName>
    <definedName name="nightnc">[78]gtrinh!#REF!</definedName>
    <definedName name="nightvl">[78]gtrinh!#REF!</definedName>
    <definedName name="NIGnc">#REF!</definedName>
    <definedName name="nignc1p">#REF!</definedName>
    <definedName name="nignc3p" localSheetId="1">'[78]CHITIET VL-NC'!$G$107</definedName>
    <definedName name="nignc3p">[18]BETON!#REF!</definedName>
    <definedName name="NIGvc">#REF!</definedName>
    <definedName name="NIGvl">#REF!</definedName>
    <definedName name="nigvl1p">#REF!</definedName>
    <definedName name="nigvl3p" localSheetId="1">'[78]CHITIET VL-NC'!$G$99</definedName>
    <definedName name="nigvl3p">[18]BETON!#REF!</definedName>
    <definedName name="nin">#REF!</definedName>
    <definedName name="nin14nc3p" localSheetId="1">#REF!</definedName>
    <definedName name="nin14nc3p">[18]BETON!#REF!</definedName>
    <definedName name="nin14vl3p" localSheetId="1">#REF!</definedName>
    <definedName name="nin14vl3p">[18]BETON!#REF!</definedName>
    <definedName name="_nin190">#REF!</definedName>
    <definedName name="nin1903p">#REF!</definedName>
    <definedName name="nin190nc" localSheetId="1">'[78]lam-moi'!#REF!</definedName>
    <definedName name="NIN190nc">#REF!</definedName>
    <definedName name="nin190nc3p" localSheetId="1">#REF!</definedName>
    <definedName name="nin190nc3p">[18]BETON!#REF!</definedName>
    <definedName name="nin190vl" localSheetId="1">'[78]lam-moi'!#REF!</definedName>
    <definedName name="NIN190vl">#REF!</definedName>
    <definedName name="nin190vl3p" localSheetId="1">#REF!</definedName>
    <definedName name="nin190vl3p">[18]BETON!#REF!</definedName>
    <definedName name="nin1pnc">'[78]lam-moi'!#REF!</definedName>
    <definedName name="nin1pvl">'[78]lam-moi'!#REF!</definedName>
    <definedName name="nin2903p" localSheetId="1">#REF!</definedName>
    <definedName name="nin2903p">[12]TONGKE3p!$Y$110</definedName>
    <definedName name="nin290nc3p" localSheetId="1">#REF!</definedName>
    <definedName name="nin290nc3p">[18]BETON!#REF!</definedName>
    <definedName name="nin290vl3p" localSheetId="1">#REF!</definedName>
    <definedName name="nin290vl3p">[18]BETON!#REF!</definedName>
    <definedName name="nin3p">#REF!</definedName>
    <definedName name="nind">#REF!</definedName>
    <definedName name="nind1p">#REF!</definedName>
    <definedName name="nind3p">#REF!</definedName>
    <definedName name="nindnc" localSheetId="1">'[78]lam-moi'!#REF!</definedName>
    <definedName name="NINDnc">#REF!</definedName>
    <definedName name="nindnc1p">#REF!</definedName>
    <definedName name="nindnc3p" localSheetId="1">#REF!</definedName>
    <definedName name="nindnc3p">[18]BETON!#REF!</definedName>
    <definedName name="NINDvc">#REF!</definedName>
    <definedName name="nindvl" localSheetId="1">'[78]lam-moi'!#REF!</definedName>
    <definedName name="NINDvl">#REF!</definedName>
    <definedName name="nindvl1p">#REF!</definedName>
    <definedName name="nindvl3p" localSheetId="1">#REF!</definedName>
    <definedName name="nindvl3p">[18]BETON!#REF!</definedName>
    <definedName name="ning1p">#REF!</definedName>
    <definedName name="ningnc1p">#REF!</definedName>
    <definedName name="ningvl1p">#REF!</definedName>
    <definedName name="ninnc" localSheetId="1">'[78]lam-moi'!#REF!</definedName>
    <definedName name="NINnc">#REF!</definedName>
    <definedName name="ninnc3p" localSheetId="1">#REF!</definedName>
    <definedName name="ninnc3p">[18]BETON!#REF!</definedName>
    <definedName name="nint1p">#REF!</definedName>
    <definedName name="nintnc1p">#REF!</definedName>
    <definedName name="nintvl1p">#REF!</definedName>
    <definedName name="NINvc">#REF!</definedName>
    <definedName name="ninvl" localSheetId="1">'[78]lam-moi'!#REF!</definedName>
    <definedName name="NINvl">#REF!</definedName>
    <definedName name="ninvl3p" localSheetId="1">#REF!</definedName>
    <definedName name="ninvl3p">[18]BETON!#REF!</definedName>
    <definedName name="nl">#REF!</definedName>
    <definedName name="NL12nc" localSheetId="1">'[78]#REF'!#REF!</definedName>
    <definedName name="NL12nc">#REF!</definedName>
    <definedName name="NL12vl" localSheetId="1">'[78]#REF'!#REF!</definedName>
    <definedName name="NL12vl">#REF!</definedName>
    <definedName name="nl1p">#REF!</definedName>
    <definedName name="nl3p">#REF!</definedName>
    <definedName name="nlht" localSheetId="1">'[78]THPDMoi  (2)'!#REF!</definedName>
    <definedName name="nlht">#REF!</definedName>
    <definedName name="nlmtc" localSheetId="1">'[78]t-h HA THE'!#REF!</definedName>
    <definedName name="nlmtc">'[15]CHITIET VL-NCHT1 (2)'!#REF!</definedName>
    <definedName name="nlnc">'[78]lam-moi'!#REF!</definedName>
    <definedName name="nlnc3p" localSheetId="1">#REF!</definedName>
    <definedName name="nlnc3p">'[13]CHITIET VL-NC-TT1p'!$G$260</definedName>
    <definedName name="nlnc3pha" localSheetId="1">#REF!</definedName>
    <definedName name="nlnc3pha">'[12]CHITIET VL-NC-DDTT3PHA '!$G$426</definedName>
    <definedName name="NLTK1p">#REF!</definedName>
    <definedName name="nlvl">'[78]lam-moi'!#REF!</definedName>
    <definedName name="nlvl1">[78]chitiet!$G$302</definedName>
    <definedName name="nlvl3p" localSheetId="1">#REF!</definedName>
    <definedName name="nlvl3p">'[12]CHITIET VL-NC-TT1p'!$G$245</definedName>
    <definedName name="nn">#REF!</definedName>
    <definedName name="nn1p" localSheetId="1">#REF!</definedName>
    <definedName name="nn1p">#REF!</definedName>
    <definedName name="nn3p">#REF!</definedName>
    <definedName name="nnnc">'[78]lam-moi'!#REF!</definedName>
    <definedName name="nnnc3p" localSheetId="1">#REF!</definedName>
    <definedName name="nnnc3p">[18]BETON!#REF!</definedName>
    <definedName name="nnvl">'[78]lam-moi'!#REF!</definedName>
    <definedName name="nnvl3p" localSheetId="1">#REF!</definedName>
    <definedName name="nnvl3p">[18]BETON!#REF!</definedName>
    <definedName name="NToS" localSheetId="1">'[67]VP-MM'!NToS</definedName>
    <definedName name="NToS">[35]!NToS</definedName>
    <definedName name="nuoc" localSheetId="1">[78]gvl!$N$38</definedName>
    <definedName name="nuoc">[77]gvl!$N$38</definedName>
    <definedName name="nx" localSheetId="1">'[78]THPDMoi  (2)'!#REF!</definedName>
    <definedName name="nx">#REF!</definedName>
    <definedName name="nxmtc" localSheetId="1">'[78]t-h HA THE'!#REF!</definedName>
    <definedName name="nxmtc">'[15]CHITIET VL-NCHT1 (2)'!#REF!</definedName>
    <definedName name="osc" localSheetId="1">'[78]THPDMoi  (2)'!#REF!</definedName>
    <definedName name="osc">#REF!</definedName>
    <definedName name="OTHER_PANEL">'[52]NEW-PANEL'!#REF!</definedName>
    <definedName name="P">'[40]PNT-QUOT-#3'!#REF!</definedName>
    <definedName name="PEJM">'[40]COAT&amp;WRAP-QIOT-#3'!#REF!</definedName>
    <definedName name="PF">'[40]PNT-QUOT-#3'!#REF!</definedName>
    <definedName name="PL_指示燈___P.B.___REST_P.B._壓扣開關">'[52]NEW-PANEL'!#REF!</definedName>
    <definedName name="PM">[41]IBASE!$AH$16:$AV$110</definedName>
    <definedName name="pp_1XDM" localSheetId="1">#REF!</definedName>
    <definedName name="pp_3NC" localSheetId="1">#REF!</definedName>
    <definedName name="pp_3XDM" localSheetId="1">#REF!</definedName>
    <definedName name="PRICE">#REF!</definedName>
    <definedName name="PRICE1">#REF!</definedName>
    <definedName name="_xlnm.Print_Area">#REF!</definedName>
    <definedName name="Print_Area_MI">[39]ESTI.!$A$1:$U$52</definedName>
    <definedName name="_xlnm.Print_Titles" localSheetId="1">#N/A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ichDTL" localSheetId="0">'Q4'!PtichDTL</definedName>
    <definedName name="PtichDTL">[0]!PtichDTL</definedName>
    <definedName name="PTNC" localSheetId="1">'[78]DON GIA'!$G$227</definedName>
    <definedName name="PTNC">#REF!</definedName>
    <definedName name="Q">[78]giathanh1!#REF!</definedName>
    <definedName name="qlda">[33]!qlda</definedName>
    <definedName name="ra11p">#REF!</definedName>
    <definedName name="ra13p">#REF!</definedName>
    <definedName name="rack1" localSheetId="1">'[78]THPDMoi  (2)'!#REF!</definedName>
    <definedName name="rack1">#REF!</definedName>
    <definedName name="rack2" localSheetId="1">'[78]THPDMoi  (2)'!#REF!</definedName>
    <definedName name="rack2">#REF!</definedName>
    <definedName name="rack3" localSheetId="1">'[78]THPDMoi  (2)'!#REF!</definedName>
    <definedName name="rack3">#REF!</definedName>
    <definedName name="rack4" localSheetId="1">'[78]THPDMoi  (2)'!#REF!</definedName>
    <definedName name="rack4">#REF!</definedName>
    <definedName name="Raûi_pheân_tre" localSheetId="1">'[75]Tien Luong'!#REF!</definedName>
    <definedName name="Raûi_pheân_tre">'[28]Tien Luong'!#REF!</definedName>
    <definedName name="_xlnm.Recorder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T">'[40]COAT&amp;WRAP-QIOT-#3'!#REF!</definedName>
    <definedName name="sau">'[71]Chiet tinh dz35'!$H$4</definedName>
    <definedName name="SB">[41]IBASE!$AH$7:$AL$14</definedName>
    <definedName name="_sc1">#REF!</definedName>
    <definedName name="_SC2">#REF!</definedName>
    <definedName name="_sc3">#REF!</definedName>
    <definedName name="SCH">#REF!</definedName>
    <definedName name="sd1p">#REF!</definedName>
    <definedName name="sd3p" localSheetId="1">'[78]lam-moi'!#REF!</definedName>
    <definedName name="sd3p">#REF!</definedName>
    <definedName name="SDDL" localSheetId="1">[63]QMCT!#REF!</definedName>
    <definedName name="SDDL">[32]QMCT!#REF!</definedName>
    <definedName name="SDMONG">#REF!</definedName>
    <definedName name="sgnc">[78]gtrinh!#REF!</definedName>
    <definedName name="sgvl">[78]gtrinh!#REF!</definedName>
    <definedName name="sht" localSheetId="1">'[78]THPDMoi  (2)'!#REF!</definedName>
    <definedName name="sht">#REF!</definedName>
    <definedName name="sht1p">#REF!</definedName>
    <definedName name="sht3p" localSheetId="1">'[78]lam-moi'!#REF!</definedName>
    <definedName name="sht3p">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slBTLT1pm" localSheetId="1">[74]pp1p!$H$159:$K$159</definedName>
    <definedName name="slBTLT3pm" localSheetId="1">'[74]pp3p '!$H$121:$J$121</definedName>
    <definedName name="slBTLTct" localSheetId="1">#REF!</definedName>
    <definedName name="slBTLTHTDL" localSheetId="1">[74]ppht!$H$9:$K$9</definedName>
    <definedName name="slBTLTHTHH" localSheetId="1">[74]ppht!$H$11:$K$11</definedName>
    <definedName name="slchang1pm" localSheetId="1">[74]pp1p!$AI$159:$AT$159</definedName>
    <definedName name="slchang3pm" localSheetId="1">'[74]pp3p '!$AH$121:$AS$121</definedName>
    <definedName name="slchangct" localSheetId="1">#REF!</definedName>
    <definedName name="slchanght" localSheetId="1">#REF!</definedName>
    <definedName name="slchangHTDL" localSheetId="1">[74]ppht!$AC$9:$AK$9</definedName>
    <definedName name="slchangHTHH" localSheetId="1">[74]ppht!$AC$11:$AK$11</definedName>
    <definedName name="slmong1pm" localSheetId="1">[74]pp1p!$L$159:$AH$159</definedName>
    <definedName name="slmong3pm" localSheetId="1">'[74]pp3p '!$K$121:$AG$121</definedName>
    <definedName name="slmongct" localSheetId="1">#REF!</definedName>
    <definedName name="slmonght" localSheetId="1">#REF!</definedName>
    <definedName name="slmongHTDL" localSheetId="1">[74]ppht!$L$9:$AB$9</definedName>
    <definedName name="slmongHTHH" localSheetId="1">[74]ppht!$L$11:$AB$11</definedName>
    <definedName name="slmongneo1pm" localSheetId="1">[74]pp1p!$AU$159:$BD$159</definedName>
    <definedName name="slmongneo3pm" localSheetId="1">'[74]pp3p '!$AT$121:$BC$121</definedName>
    <definedName name="slmongneoct" localSheetId="1">#REF!</definedName>
    <definedName name="slmongneoht" localSheetId="1">#REF!</definedName>
    <definedName name="slmongneoHTDL" localSheetId="1">[74]ppht!$AL$9:$AU$9</definedName>
    <definedName name="slmongneoHTHH" localSheetId="1">[74]ppht!$AL$11:$AU$11</definedName>
    <definedName name="sltdll1pm" localSheetId="1">[74]pp1p!$BE$159:$BF$159</definedName>
    <definedName name="sltdll3pm" localSheetId="1">'[74]pp3p '!$BD$121:$BF$121</definedName>
    <definedName name="sltdllct" localSheetId="1">#REF!</definedName>
    <definedName name="sltdllHTDL" localSheetId="1">[74]ppht!$AV$9:$AX$9</definedName>
    <definedName name="sltdllHTHH" localSheetId="1">#REF!</definedName>
    <definedName name="slxa1pm" localSheetId="1">[74]pp1p!$BG$159:$BL$159</definedName>
    <definedName name="slxa3pm" localSheetId="1">'[74]pp3p '!$BG$121:$BS$121</definedName>
    <definedName name="slxact" localSheetId="1">#REF!</definedName>
    <definedName name="_SN3">#REF!</definedName>
    <definedName name="soc3p">#REF!</definedName>
    <definedName name="SOLUONG" localSheetId="1">'[75]Dinh Muc VT'!$J$4:$J$848</definedName>
    <definedName name="SOLUONG">'[28]Dinh Muc VT'!$J$4:$J$848</definedName>
    <definedName name="SORT">#REF!</definedName>
    <definedName name="SORT_AREA">'[39]DI-ESTI'!$A$8:$R$489</definedName>
    <definedName name="SP">'[40]PNT-QUOT-#3'!#REF!</definedName>
    <definedName name="SPECSUMMARY">#REF!</definedName>
    <definedName name="spk1p">'[78]#REF'!#REF!</definedName>
    <definedName name="spk3p">'[78]lam-moi'!#REF!</definedName>
    <definedName name="st1p">#REF!</definedName>
    <definedName name="st3p" localSheetId="1">'[78]lam-moi'!#REF!</definedName>
    <definedName name="st3p">#REF!</definedName>
    <definedName name="SUMMARY">#REF!</definedName>
    <definedName name="_sw70609">[4]MTP!#REF!</definedName>
    <definedName name="t101p" localSheetId="1">#REF!</definedName>
    <definedName name="t101p">#REF!</definedName>
    <definedName name="t103p">#REF!</definedName>
    <definedName name="t105mnc">'[78]thao-go'!#REF!</definedName>
    <definedName name="t10m" localSheetId="1">'[78]lam-moi'!#REF!</definedName>
    <definedName name="t10m">#REF!</definedName>
    <definedName name="t10nc" localSheetId="1">'[78]lam-moi'!#REF!</definedName>
    <definedName name="T10nc">#REF!</definedName>
    <definedName name="t10nc1p">#REF!</definedName>
    <definedName name="t10ncm">'[78]lam-moi'!#REF!</definedName>
    <definedName name="T10vc">#REF!</definedName>
    <definedName name="t10vl" localSheetId="1">'[78]lam-moi'!#REF!</definedName>
    <definedName name="T10vl">#REF!</definedName>
    <definedName name="t10vl1p">#REF!</definedName>
    <definedName name="t121p">#REF!</definedName>
    <definedName name="t123p" localSheetId="1">#REF!</definedName>
    <definedName name="t123p">#REF!</definedName>
    <definedName name="t12m">'[78]lam-moi'!#REF!</definedName>
    <definedName name="t12mnc">'[78]thao-go'!#REF!</definedName>
    <definedName name="t12nc" localSheetId="1">'[78]lam-moi'!#REF!</definedName>
    <definedName name="T12nc">#REF!</definedName>
    <definedName name="t12nc3p" localSheetId="1">'[78]CHITIET VL-NC'!$G$38</definedName>
    <definedName name="t12nc3p">#REF!</definedName>
    <definedName name="t12ncm">'[78]lam-moi'!#REF!</definedName>
    <definedName name="T12vc">#REF!</definedName>
    <definedName name="t12vl" localSheetId="1">'[78]lam-moi'!#REF!</definedName>
    <definedName name="T12vl">#REF!</definedName>
    <definedName name="t12vl3p" localSheetId="1">'[78]CHITIET VL-NC'!$G$34</definedName>
    <definedName name="t12vl3p">'[13]CHITIET VL-NC-TT1p'!$G$112</definedName>
    <definedName name="t141p" localSheetId="1">#REF!</definedName>
    <definedName name="t141p">#REF!</definedName>
    <definedName name="t143p" localSheetId="1">#REF!</definedName>
    <definedName name="t143p">#REF!</definedName>
    <definedName name="t14m">'[78]lam-moi'!#REF!</definedName>
    <definedName name="t14mnc">'[78]thao-go'!#REF!</definedName>
    <definedName name="t14nc" localSheetId="1">'[78]lam-moi'!#REF!</definedName>
    <definedName name="T14nc">#REF!</definedName>
    <definedName name="t14nc3p" localSheetId="1">#REF!</definedName>
    <definedName name="t14nc3p">'[13]CHITIET VL-NC-TT1p'!$G$102</definedName>
    <definedName name="t14ncm">'[78]lam-moi'!#REF!</definedName>
    <definedName name="T14vc" localSheetId="1">'[78]CHITIET VL-NC-TT -1p'!#REF!</definedName>
    <definedName name="T14vc">#REF!</definedName>
    <definedName name="t14vl" localSheetId="1">'[78]lam-moi'!#REF!</definedName>
    <definedName name="T14vl">#REF!</definedName>
    <definedName name="t14vl3p" localSheetId="1">#REF!</definedName>
    <definedName name="t14vl3p">'[13]CHITIET VL-NC-TT1p'!$G$99</definedName>
    <definedName name="T203P">[78]VC!#REF!</definedName>
    <definedName name="t20m">'[78]lam-moi'!#REF!</definedName>
    <definedName name="t20ncm">'[78]lam-moi'!#REF!</definedName>
    <definedName name="t7m" localSheetId="1">'[78]THPDMoi  (2)'!#REF!</definedName>
    <definedName name="t7m">#REF!</definedName>
    <definedName name="t7nc">'[78]lam-moi'!#REF!</definedName>
    <definedName name="t7vl">'[78]lam-moi'!#REF!</definedName>
    <definedName name="t84mnc">'[78]thao-go'!#REF!</definedName>
    <definedName name="t8m" localSheetId="1">'[78]THPDMoi  (2)'!#REF!</definedName>
    <definedName name="t8m">#REF!</definedName>
    <definedName name="t8nc">'[78]lam-moi'!#REF!</definedName>
    <definedName name="t8vl">'[78]lam-moi'!#REF!</definedName>
    <definedName name="TAMTINH" localSheetId="1">#REF!</definedName>
    <definedName name="TAMTINH">#REF!</definedName>
    <definedName name="tbdd1p">'[78]lam-moi'!#REF!</definedName>
    <definedName name="tbdd3p">'[78]lam-moi'!#REF!</definedName>
    <definedName name="tbddsdl">'[78]lam-moi'!#REF!</definedName>
    <definedName name="TBI">'[78]TH XL'!#REF!</definedName>
    <definedName name="tbtr">'[78]TH XL'!#REF!</definedName>
    <definedName name="tbtram">#REF!</definedName>
    <definedName name="TC">#REF!</definedName>
    <definedName name="TC_NHANH1">#REF!</definedName>
    <definedName name="tcxxnc">'[78]thao-go'!#REF!</definedName>
    <definedName name="td" localSheetId="1">'[78]THPDMoi  (2)'!#REF!</definedName>
    <definedName name="td">#REF!</definedName>
    <definedName name="td10vl" localSheetId="1">'[78]#REF'!#REF!</definedName>
    <definedName name="td10vl">#REF!</definedName>
    <definedName name="td12nc" localSheetId="1">'[78]#REF'!#REF!</definedName>
    <definedName name="td12nc">#REF!</definedName>
    <definedName name="TD12vl">#REF!</definedName>
    <definedName name="td1cnc">'[78]lam-moi'!#REF!</definedName>
    <definedName name="td1cvl">'[78]lam-moi'!#REF!</definedName>
    <definedName name="td1p" localSheetId="1">#REF!</definedName>
    <definedName name="td1p">[11]TONGKE1P!#REF!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1pnc" localSheetId="1">'[78]CHITIET VL-NC-TT -1p'!#REF!</definedName>
    <definedName name="TD1pnc">#REF!</definedName>
    <definedName name="TD1pvl" localSheetId="1">'[78]CHITIET VL-NC-TT -1p'!#REF!</definedName>
    <definedName name="TD1pvl">#REF!</definedName>
    <definedName name="td3p" localSheetId="1">#REF!</definedName>
    <definedName name="td3p">#REF!</definedName>
    <definedName name="tdbcnckt">[37]!tdbcnckt</definedName>
    <definedName name="tdc84nc">'[78]thao-go'!#REF!</definedName>
    <definedName name="tdcnc">'[78]thao-go'!#REF!</definedName>
    <definedName name="TDctnc">#REF!</definedName>
    <definedName name="TDctvc">#REF!</definedName>
    <definedName name="TDctvl">#REF!</definedName>
    <definedName name="tdgnc">'[78]lam-moi'!#REF!</definedName>
    <definedName name="tdgvl">'[78]lam-moi'!#REF!</definedName>
    <definedName name="tdhtnc">'[78]lam-moi'!#REF!</definedName>
    <definedName name="tdhtvl">'[78]lam-moi'!#REF!</definedName>
    <definedName name="tdll1pm" localSheetId="1">[74]pp1p!$BE$6:$BF$159</definedName>
    <definedName name="tdll3pm" localSheetId="1">'[74]pp3p '!$BD$5:$BF$121</definedName>
    <definedName name="tdllct" localSheetId="1">#REF!</definedName>
    <definedName name="tdllHTDL" localSheetId="1">[74]ppht!$AV$6:$AX$9</definedName>
    <definedName name="tdllHTHH" localSheetId="1">#REF!</definedName>
    <definedName name="TDmnc">#REF!</definedName>
    <definedName name="TDmvc">#REF!</definedName>
    <definedName name="TDmvl">#REF!</definedName>
    <definedName name="tdnc">[78]gtrinh!#REF!</definedName>
    <definedName name="tdnc1p">#REF!</definedName>
    <definedName name="tdnc3p" localSheetId="1">'[78]CHITIET VL-NC'!$G$28</definedName>
    <definedName name="tdnc3p">'[19]CHITIET VL-NC-TT1p'!#REF!</definedName>
    <definedName name="tdt1pnc">[78]gtrinh!#REF!</definedName>
    <definedName name="tdt1pvl">[78]gtrinh!#REF!</definedName>
    <definedName name="tdt2cnc">'[78]lam-moi'!#REF!</definedName>
    <definedName name="tdt2cvl">[78]chitiet!#REF!</definedName>
    <definedName name="tdtr2cnc">#REF!</definedName>
    <definedName name="tdtr2cvl">#REF!</definedName>
    <definedName name="tdtrnc" localSheetId="1">[78]gtrinh!#REF!</definedName>
    <definedName name="tdtrnc">[60]CHITIET!$G$513</definedName>
    <definedName name="tdtrvl" localSheetId="1">[78]gtrinh!#REF!</definedName>
    <definedName name="tdtrvl">[60]CHITIET!$G$507</definedName>
    <definedName name="tdvl">[78]gtrinh!#REF!</definedName>
    <definedName name="tdvl1p">#REF!</definedName>
    <definedName name="tdvl3p" localSheetId="1">'[78]CHITIET VL-NC'!$G$23</definedName>
    <definedName name="tdvl3p">'[19]CHITIET VL-NC-TT1p'!#REF!</definedName>
    <definedName name="_th100">'[78]dongia (2)'!#REF!</definedName>
    <definedName name="_TH160">'[78]dongia (2)'!#REF!</definedName>
    <definedName name="th3x15">[78]giathanh1!#REF!</definedName>
    <definedName name="ThanhXuan110" localSheetId="1">'[78]KH-Q1,Q2,01'!#REF!</definedName>
    <definedName name="ThanhXuan110">'[7]KH-Q1,Q2,01'!#REF!</definedName>
    <definedName name="THGO1pnc">#REF!</definedName>
    <definedName name="thht">#REF!</definedName>
    <definedName name="THI">#REF!</definedName>
    <definedName name="THK">'[40]COAT&amp;WRAP-QIOT-#3'!#REF!</definedName>
    <definedName name="THKP160">'[78]dongia (2)'!#REF!</definedName>
    <definedName name="thkp3">#REF!</definedName>
    <definedName name="thtr15">[78]giathanh1!#REF!</definedName>
    <definedName name="thtt">#REF!</definedName>
    <definedName name="TienLuong" localSheetId="1">#REF!</definedName>
    <definedName name="Tiepdia">[78]Tiepdia!$A:$IV</definedName>
    <definedName name="tinhqt">[33]!tinhqt</definedName>
    <definedName name="TITAN">#REF!</definedName>
    <definedName name="tkp">[33]!tkp</definedName>
    <definedName name="tkpdt">[33]!tkpdt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n1pinnc">'[78]thao-go'!#REF!</definedName>
    <definedName name="tn2mhnnc">'[78]thao-go'!#REF!</definedName>
    <definedName name="TNCM" localSheetId="1">'[78]CHITIET VL-NC-TT-3p'!#REF!</definedName>
    <definedName name="TNCM">#REF!</definedName>
    <definedName name="tnhnnc">'[78]thao-go'!#REF!</definedName>
    <definedName name="tnignc">'[78]thao-go'!#REF!</definedName>
    <definedName name="tnin190nc">'[78]thao-go'!#REF!</definedName>
    <definedName name="tnlnc">'[78]thao-go'!#REF!</definedName>
    <definedName name="tnnnc">'[78]thao-go'!#REF!</definedName>
    <definedName name="TONGDUTOAN">#REF!</definedName>
    <definedName name="TPLRP">#REF!</definedName>
    <definedName name="TR15HT" localSheetId="1">'[78]TONGKE-HT'!#REF!</definedName>
    <definedName name="TR15HT">'[10]TONGKE-HT'!#REF!</definedName>
    <definedName name="TR16HT" localSheetId="1">'[78]TONGKE-HT'!#REF!</definedName>
    <definedName name="TR16HT">'[10]TONGKE-HT'!#REF!</definedName>
    <definedName name="TR19HT" localSheetId="1">'[78]TONGKE-HT'!#REF!</definedName>
    <definedName name="TR19HT">'[10]TONGKE-HT'!#REF!</definedName>
    <definedName name="tr1x15">[78]giathanh1!#REF!</definedName>
    <definedName name="TR20HT" localSheetId="1">'[78]TONGKE-HT'!#REF!</definedName>
    <definedName name="TR20HT">'[10]TONGKE-HT'!#REF!</definedName>
    <definedName name="_TR250">'[78]dongia (2)'!#REF!</definedName>
    <definedName name="_tr375">[78]giathanh1!#REF!</definedName>
    <definedName name="tr3x100">'[78]dongia (2)'!#REF!</definedName>
    <definedName name="TRADE2">#REF!</definedName>
    <definedName name="TRAM" localSheetId="1">#REF!</definedName>
    <definedName name="TRAM">#REF!</definedName>
    <definedName name="tram100">'[78]dongia (2)'!#REF!</definedName>
    <definedName name="tram1x25">'[78]dongia (2)'!#REF!</definedName>
    <definedName name="TRANSFORMER">'[52]NEW-PANEL'!#REF!</definedName>
    <definedName name="tru10mtc" localSheetId="1">'[78]t-h HA THE'!#REF!</definedName>
    <definedName name="tru10mtc">[16]HT!#REF!</definedName>
    <definedName name="tru8mtc" localSheetId="1">'[78]t-h HA THE'!#REF!</definedName>
    <definedName name="tru8mtc">[16]HT!#REF!</definedName>
    <definedName name="TT_1P">#REF!</definedName>
    <definedName name="TT_3p">#REF!</definedName>
    <definedName name="tt1pnc">'[78]lam-moi'!#REF!</definedName>
    <definedName name="tt1pvl">'[78]lam-moi'!#REF!</definedName>
    <definedName name="tt3pnc">'[78]lam-moi'!#REF!</definedName>
    <definedName name="tt3pvl">'[78]lam-moi'!#REF!</definedName>
    <definedName name="ttbt">#REF!</definedName>
    <definedName name="TTDD" localSheetId="1">[78]TDTKP!$E$44+[78]TDTKP!$F$44+[78]TDTKP!$G$44</definedName>
    <definedName name="TTDD">#REF!</definedName>
    <definedName name="TTDD1P" localSheetId="1">#REF!</definedName>
    <definedName name="TTDD1P">[8]TDTKP!$F$46</definedName>
    <definedName name="TTDD3P" localSheetId="1">[78]TDTKP1!#REF!</definedName>
    <definedName name="TTDD3P">[8]TDTKP!$D$46</definedName>
    <definedName name="ttdd3pct">[8]TDTKP!$E$46</definedName>
    <definedName name="TTDDCT3p" localSheetId="1">[78]TDTKP1!#REF!</definedName>
    <definedName name="TTDDCT3p">#REF!</definedName>
    <definedName name="TTDKKH" localSheetId="1">#REF!</definedName>
    <definedName name="TTDKKH">'[8]DK-KH'!$F$9</definedName>
    <definedName name="TTK3p" localSheetId="1">'[78]TONGKE3p '!$C$295</definedName>
    <definedName name="TTK3p">'[20]TONGKE3p '!$C$295</definedName>
    <definedName name="ttronmk">#REF!</definedName>
    <definedName name="ttt" localSheetId="1">'[70]CT Thang Mo'!$B$309:$M$309</definedName>
    <definedName name="ttt">'[43]CT Thang Mo'!$B$309:$M$309</definedName>
    <definedName name="tttb" localSheetId="1">'[70]CT Thang Mo'!$B$431:$I$431</definedName>
    <definedName name="tttb">'[43]CT Thang Mo'!$B$431:$I$431</definedName>
    <definedName name="TTTR" localSheetId="1">#REF!</definedName>
    <definedName name="TTTR">[8]TDTKP!$H$46</definedName>
    <definedName name="tv75nc">#REF!</definedName>
    <definedName name="tv75vl">#REF!</definedName>
    <definedName name="tx1pignc">'[78]thao-go'!#REF!</definedName>
    <definedName name="tx1pindnc">'[78]thao-go'!#REF!</definedName>
    <definedName name="tx1pingnc">'[78]thao-go'!#REF!</definedName>
    <definedName name="tx1pintnc">'[78]thao-go'!#REF!</definedName>
    <definedName name="tx1pitnc">'[78]thao-go'!#REF!</definedName>
    <definedName name="tx2mhnnc">'[78]thao-go'!#REF!</definedName>
    <definedName name="tx2mitnc">'[78]thao-go'!#REF!</definedName>
    <definedName name="txhnnc">'[78]thao-go'!#REF!</definedName>
    <definedName name="txig1nc">'[78]thao-go'!#REF!</definedName>
    <definedName name="txin190nc">'[78]thao-go'!#REF!</definedName>
    <definedName name="txinnc">'[78]thao-go'!#REF!</definedName>
    <definedName name="txit1nc">'[78]thao-go'!#REF!</definedName>
    <definedName name="Vat_tu">#REF!</definedName>
    <definedName name="_vc1" localSheetId="1">'[70]CT Thang Mo'!$B$34:$H$34</definedName>
    <definedName name="_vc1">'[43]CT Thang Mo'!$B$34:$H$34</definedName>
    <definedName name="_vc2" localSheetId="1">'[70]CT Thang Mo'!$B$35:$H$35</definedName>
    <definedName name="_vc2">'[43]CT Thang Mo'!$B$35:$H$35</definedName>
    <definedName name="_vc3" localSheetId="1">'[70]CT Thang Mo'!$B$36:$H$36</definedName>
    <definedName name="_vc3">'[43]CT Thang Mo'!$B$36:$H$36</definedName>
    <definedName name="vc3." localSheetId="1">'[70]CT  PL'!$B$125:$H$125</definedName>
    <definedName name="vc3.">'[43]CT  PL'!$B$125:$H$125</definedName>
    <definedName name="vca" localSheetId="1">'[70]CT  PL'!$B$25:$H$25</definedName>
    <definedName name="vca">'[43]CT  PL'!$B$25:$H$25</definedName>
    <definedName name="vccot">#REF!</definedName>
    <definedName name="vccot." localSheetId="1">'[70]CT  PL'!$B$8:$H$8</definedName>
    <definedName name="vccot.">'[43]CT  PL'!$B$8:$H$8</definedName>
    <definedName name="vcdbt" localSheetId="1">'[70]CT Thang Mo'!$B$220:$I$220</definedName>
    <definedName name="vcdbt">'[43]CT Thang Mo'!$B$220:$I$220</definedName>
    <definedName name="vcdc." localSheetId="1">'[73]Chi tiet'!#REF!</definedName>
    <definedName name="vcdc.">'[44]Chi tiet'!#REF!</definedName>
    <definedName name="vcdd" localSheetId="1">'[70]CT Thang Mo'!$B$182:$H$182</definedName>
    <definedName name="vcdd">'[43]CT Thang Mo'!$B$182:$H$182</definedName>
    <definedName name="VCDD1P">#REF!</definedName>
    <definedName name="VCDD3p" localSheetId="1">'[78]KPVC-BD '!#REF!</definedName>
    <definedName name="VCDD3p">#REF!</definedName>
    <definedName name="VCDDCT3p">#REF!</definedName>
    <definedName name="VCDDMBA">#REF!</definedName>
    <definedName name="vcdt" localSheetId="1">'[70]CT Thang Mo'!$B$406:$I$406</definedName>
    <definedName name="vcdt">'[43]CT Thang Mo'!$B$406:$I$406</definedName>
    <definedName name="vcdtb" localSheetId="1">'[70]CT Thang Mo'!$B$432:$I$432</definedName>
    <definedName name="vcdtb">'[43]CT Thang Mo'!$B$432:$I$432</definedName>
    <definedName name="VCHT">#REF!</definedName>
    <definedName name="vctb">#REF!</definedName>
    <definedName name="VCTT" localSheetId="1">#REF!</definedName>
    <definedName name="vctt">'[43]CT  PL'!$B$288:$H$288</definedName>
    <definedName name="VCVBT1" localSheetId="1">'[78]VCV-BE-TONG'!$G$11</definedName>
    <definedName name="VCVBT1">#REF!</definedName>
    <definedName name="VCVBT2" localSheetId="1">'[78]VCV-BE-TONG'!$G$17</definedName>
    <definedName name="VCVBT2">#REF!</definedName>
    <definedName name="vd3p">#REF!</definedName>
    <definedName name="VDCLY" localSheetId="1">[63]QMCT!#REF!</definedName>
    <definedName name="VDCLY">[32]QMCT!#REF!</definedName>
    <definedName name="_VL100" localSheetId="1">#REF!</definedName>
    <definedName name="_VL100">#REF!</definedName>
    <definedName name="vl1p" localSheetId="1">#REF!</definedName>
    <definedName name="VL1P">#REF!</definedName>
    <definedName name="_VL200" localSheetId="1">#REF!</definedName>
    <definedName name="_VL200">#REF!</definedName>
    <definedName name="_VL250" localSheetId="1">#REF!</definedName>
    <definedName name="_VL250">#REF!</definedName>
    <definedName name="vl3p" localSheetId="1">#REF!</definedName>
    <definedName name="VL3P">#REF!</definedName>
    <definedName name="Vlcap0.7">#REF!</definedName>
    <definedName name="VLcap1">#REF!</definedName>
    <definedName name="VLCT3p">#REF!</definedName>
    <definedName name="vldd">'[78]TH XL'!#REF!</definedName>
    <definedName name="vldn400">#REF!</definedName>
    <definedName name="vldn600">#REF!</definedName>
    <definedName name="VLHC" localSheetId="1">[78]TNHCHINH!$I$38</definedName>
    <definedName name="VLHC">[14]TNHCHINH!$I$38</definedName>
    <definedName name="vltr">'[78]TH XL'!#REF!</definedName>
    <definedName name="vltram">#REF!</definedName>
    <definedName name="vr3p">#REF!</definedName>
    <definedName name="VT">#REF!</definedName>
    <definedName name="vt1pbs">'[78]lam-moi'!#REF!</definedName>
    <definedName name="vtbs">'[78]lam-moi'!#REF!</definedName>
    <definedName name="W">#REF!</definedName>
    <definedName name="wrn.chi._.tiÆt." localSheetId="0" hidden="1">{#N/A,#N/A,FALSE,"Chi tiÆt"}</definedName>
    <definedName name="wrn.chi._.tiÆt." localSheetId="1" hidden="1">{#N/A,#N/A,FALSE,"Chi tiÆt"}</definedName>
    <definedName name="wrn.chi._.tiÆt." hidden="1">{#N/A,#N/A,FALSE,"Chi tiÆt"}</definedName>
    <definedName name="x">#REF!</definedName>
    <definedName name="x17dnc">[78]chitiet!#REF!</definedName>
    <definedName name="x17dvl">[78]chitiet!#REF!</definedName>
    <definedName name="x17knc">[78]chitiet!#REF!</definedName>
    <definedName name="x17kvl">[78]chitiet!#REF!</definedName>
    <definedName name="X1pFCOnc" localSheetId="1">'[78]CHITIET VL-NC-TT -1p'!#REF!</definedName>
    <definedName name="X1pFCOnc">#REF!</definedName>
    <definedName name="X1pFCOvc" localSheetId="1">'[78]CHITIET VL-NC-TT -1p'!#REF!</definedName>
    <definedName name="X1pFCOvc">#REF!</definedName>
    <definedName name="X1pFCOvl" localSheetId="1">'[78]CHITIET VL-NC-TT -1p'!#REF!</definedName>
    <definedName name="X1pFCOvl">#REF!</definedName>
    <definedName name="x1pignc" localSheetId="1">'[78]lam-moi'!#REF!</definedName>
    <definedName name="X1pIGnc">#REF!</definedName>
    <definedName name="X1pIGvc" localSheetId="1">'[78]CHITIET VL-NC-TT -1p'!#REF!</definedName>
    <definedName name="X1pIGvc">#REF!</definedName>
    <definedName name="x1pigvl" localSheetId="1">'[78]lam-moi'!#REF!</definedName>
    <definedName name="X1pIGvl">#REF!</definedName>
    <definedName name="x1pind">#REF!</definedName>
    <definedName name="x1pindnc" localSheetId="1">'[78]lam-moi'!#REF!</definedName>
    <definedName name="X1pINDnc">#REF!</definedName>
    <definedName name="X1pINDvc">#REF!</definedName>
    <definedName name="x1pindvl" localSheetId="1">'[78]lam-moi'!#REF!</definedName>
    <definedName name="X1pINDvl">#REF!</definedName>
    <definedName name="x1ping">#REF!</definedName>
    <definedName name="x1pingnc" localSheetId="1">'[78]lam-moi'!#REF!</definedName>
    <definedName name="X1pINGnc">#REF!</definedName>
    <definedName name="X1pINGvc">#REF!</definedName>
    <definedName name="x1pingvl" localSheetId="1">'[78]lam-moi'!#REF!</definedName>
    <definedName name="X1pINGvl">#REF!</definedName>
    <definedName name="x1pint">#REF!</definedName>
    <definedName name="x1pintnc" localSheetId="1">'[78]lam-moi'!#REF!</definedName>
    <definedName name="X1pINTnc">#REF!</definedName>
    <definedName name="X1pINTvc" localSheetId="1">'[78]CHITIET VL-NC-TT -1p'!#REF!</definedName>
    <definedName name="X1pINTvc">#REF!</definedName>
    <definedName name="x1pintvl" localSheetId="1">'[78]lam-moi'!#REF!</definedName>
    <definedName name="X1pINTvl">#REF!</definedName>
    <definedName name="x1pitnc" localSheetId="1">'[78]lam-moi'!#REF!</definedName>
    <definedName name="X1pITnc">#REF!</definedName>
    <definedName name="X1pITvc" localSheetId="1">'[78]CHITIET VL-NC-TT -1p'!#REF!</definedName>
    <definedName name="X1pITvc">#REF!</definedName>
    <definedName name="x1pitvl" localSheetId="1">'[78]lam-moi'!#REF!</definedName>
    <definedName name="X1pITvl">#REF!</definedName>
    <definedName name="x20knc">[78]chitiet!#REF!</definedName>
    <definedName name="x20kvl">[78]chitiet!#REF!</definedName>
    <definedName name="x22knc">[78]chitiet!#REF!</definedName>
    <definedName name="x22kvl">[78]chitiet!#REF!</definedName>
    <definedName name="x2mig1nc">'[78]lam-moi'!#REF!</definedName>
    <definedName name="x2mig1vl">'[78]lam-moi'!#REF!</definedName>
    <definedName name="x2min1nc">'[78]lam-moi'!#REF!</definedName>
    <definedName name="x2min1vl">'[78]lam-moi'!#REF!</definedName>
    <definedName name="x2mit1vl">'[78]lam-moi'!#REF!</definedName>
    <definedName name="x2mitnc">'[78]lam-moi'!#REF!</definedName>
    <definedName name="xa1pm" localSheetId="1">[74]pp1p!$BG$7:$BL$159</definedName>
    <definedName name="xa3pm" localSheetId="1">'[74]pp3p '!$BG$6:$BS$121</definedName>
    <definedName name="xact" localSheetId="1">#REF!</definedName>
    <definedName name="XCCT">0.5</definedName>
    <definedName name="xdsnc">[78]gtrinh!#REF!</definedName>
    <definedName name="xdsvl">[78]gtrinh!#REF!</definedName>
    <definedName name="xfco">#REF!</definedName>
    <definedName name="xfco3p">#REF!</definedName>
    <definedName name="xfconc" localSheetId="1">'[78]lam-moi'!#REF!</definedName>
    <definedName name="XFCOnc">#REF!</definedName>
    <definedName name="xfconc3p" localSheetId="1">'[78]CHITIET VL-NC'!$G$94</definedName>
    <definedName name="xfconc3p">'[19]CHITIET VL-NC-TT1p'!#REF!</definedName>
    <definedName name="xfcotnc">#REF!</definedName>
    <definedName name="xfcotvl">#REF!</definedName>
    <definedName name="XFCOvc">#REF!</definedName>
    <definedName name="xfcovl" localSheetId="1">'[78]lam-moi'!#REF!</definedName>
    <definedName name="XFCOvl">#REF!</definedName>
    <definedName name="xfcovl3p" localSheetId="1">'[78]CHITIET VL-NC'!$G$90</definedName>
    <definedName name="xfcovl3p">'[19]CHITIET VL-NC-TT1p'!#REF!</definedName>
    <definedName name="xfnc">'[78]lam-moi'!#REF!</definedName>
    <definedName name="xfvl">'[78]lam-moi'!#REF!</definedName>
    <definedName name="xhn">#REF!</definedName>
    <definedName name="xhnnc">'[78]lam-moi'!#REF!</definedName>
    <definedName name="xhnvl">'[78]lam-moi'!#REF!</definedName>
    <definedName name="xig">#REF!</definedName>
    <definedName name="xig1">#REF!</definedName>
    <definedName name="xig1nc" localSheetId="1">'[78]lam-moi'!#REF!</definedName>
    <definedName name="XIG1nc">#REF!</definedName>
    <definedName name="xig1p">#REF!</definedName>
    <definedName name="xig1pnc">'[78]lam-moi'!#REF!</definedName>
    <definedName name="xig1pvl">'[78]lam-moi'!#REF!</definedName>
    <definedName name="xig1vl" localSheetId="1">'[78]lam-moi'!#REF!</definedName>
    <definedName name="XIG1vl">#REF!</definedName>
    <definedName name="xig2nc">'[78]lam-moi'!#REF!</definedName>
    <definedName name="xig2vl">'[78]lam-moi'!#REF!</definedName>
    <definedName name="xig3p">#REF!</definedName>
    <definedName name="xiggnc">'[78]CHITIET VL-NC'!$G$57</definedName>
    <definedName name="xiggvl">'[78]CHITIET VL-NC'!$G$53</definedName>
    <definedName name="xignc" localSheetId="1">'[78]lam-moi'!#REF!</definedName>
    <definedName name="XIGnc">#REF!</definedName>
    <definedName name="xignc3p" localSheetId="1">#REF!</definedName>
    <definedName name="xignc3p">'[19]CHITIET VL-NC-TT1p'!#REF!</definedName>
    <definedName name="XIGvc">#REF!</definedName>
    <definedName name="xigvl" localSheetId="1">'[78]lam-moi'!#REF!</definedName>
    <definedName name="XIGvl">#REF!</definedName>
    <definedName name="xigvl3p" localSheetId="1">#REF!</definedName>
    <definedName name="xigvl3p">'[19]CHITIET VL-NC-TT1p'!#REF!</definedName>
    <definedName name="xin">#REF!</definedName>
    <definedName name="xin190">#REF!</definedName>
    <definedName name="xin1903p">#REF!</definedName>
    <definedName name="xin190nc" localSheetId="1">'[78]lam-moi'!#REF!</definedName>
    <definedName name="XIN190nc">#REF!</definedName>
    <definedName name="xin190nc3p" localSheetId="1">'[78]CHITIET VL-NC'!$G$76</definedName>
    <definedName name="xin190nc3p">'[19]CHITIET VL-NC-TT1p'!#REF!</definedName>
    <definedName name="XIN190vc">#REF!</definedName>
    <definedName name="xin190vl" localSheetId="1">'[78]lam-moi'!#REF!</definedName>
    <definedName name="XIN190vl">#REF!</definedName>
    <definedName name="xin190vl3p" localSheetId="1">'[78]CHITIET VL-NC'!$G$72</definedName>
    <definedName name="xin190vl3p">'[19]CHITIET VL-NC-TT1p'!#REF!</definedName>
    <definedName name="xin2903p" localSheetId="1">#REF!</definedName>
    <definedName name="xin2903p">[13]TONGKE3p!$R$110</definedName>
    <definedName name="xin290nc3p" localSheetId="1">#REF!</definedName>
    <definedName name="xin290nc3p">'[19]CHITIET VL-NC-TT1p'!#REF!</definedName>
    <definedName name="xin290vl3p" localSheetId="1">#REF!</definedName>
    <definedName name="xin290vl3p">'[19]CHITIET VL-NC-TT1p'!#REF!</definedName>
    <definedName name="xin3p">#REF!</definedName>
    <definedName name="xin901nc">'[78]lam-moi'!#REF!</definedName>
    <definedName name="xin901vl">'[78]lam-moi'!#REF!</definedName>
    <definedName name="xind">#REF!</definedName>
    <definedName name="xind1p">#REF!</definedName>
    <definedName name="xind1pnc">'[78]lam-moi'!#REF!</definedName>
    <definedName name="xind1pvl">'[78]lam-moi'!#REF!</definedName>
    <definedName name="xind3p">#REF!</definedName>
    <definedName name="xindnc" localSheetId="1">'[78]lam-moi'!#REF!</definedName>
    <definedName name="XINDnc">#REF!</definedName>
    <definedName name="xindnc1p">#REF!</definedName>
    <definedName name="xindnc3p" localSheetId="1">'[78]CHITIET VL-NC'!$G$85</definedName>
    <definedName name="xindnc3p">'[19]CHITIET VL-NC-TT1p'!#REF!</definedName>
    <definedName name="XINDvc">#REF!</definedName>
    <definedName name="xindvl" localSheetId="1">'[78]lam-moi'!#REF!</definedName>
    <definedName name="XINDvl">#REF!</definedName>
    <definedName name="xindvl1p">#REF!</definedName>
    <definedName name="xindvl3p" localSheetId="1">'[78]CHITIET VL-NC'!$G$80</definedName>
    <definedName name="xindvl3p">'[19]CHITIET VL-NC-TT1p'!#REF!</definedName>
    <definedName name="xing1p">#REF!</definedName>
    <definedName name="xing1pnc">'[78]lam-moi'!#REF!</definedName>
    <definedName name="xing1pvl">'[78]lam-moi'!#REF!</definedName>
    <definedName name="xingnc1p">#REF!</definedName>
    <definedName name="xingvl1p">#REF!</definedName>
    <definedName name="xinnc" localSheetId="1">'[78]lam-moi'!#REF!</definedName>
    <definedName name="XINnc">#REF!</definedName>
    <definedName name="xinnc3p" localSheetId="1">#REF!</definedName>
    <definedName name="xinnc3p">'[19]CHITIET VL-NC-TT1p'!#REF!</definedName>
    <definedName name="xint1p">#REF!</definedName>
    <definedName name="XINvc">#REF!</definedName>
    <definedName name="xinvl" localSheetId="1">'[78]lam-moi'!#REF!</definedName>
    <definedName name="XINvl">#REF!</definedName>
    <definedName name="xinvl3p" localSheetId="1">#REF!</definedName>
    <definedName name="xinvl3p">'[19]CHITIET VL-NC-TT1p'!#REF!</definedName>
    <definedName name="xit">#REF!</definedName>
    <definedName name="xit1">#REF!</definedName>
    <definedName name="xit1nc" localSheetId="1">'[78]lam-moi'!#REF!</definedName>
    <definedName name="XIT1nc">#REF!</definedName>
    <definedName name="xit1p">#REF!</definedName>
    <definedName name="xit1pnc">'[78]lam-moi'!#REF!</definedName>
    <definedName name="xit1pvl">'[78]lam-moi'!#REF!</definedName>
    <definedName name="xit1vl" localSheetId="1">'[78]lam-moi'!#REF!</definedName>
    <definedName name="XIT1vl">#REF!</definedName>
    <definedName name="xit2nc">'[78]lam-moi'!#REF!</definedName>
    <definedName name="xit2nc3p" localSheetId="1">#REF!</definedName>
    <definedName name="xit2nc3p">'[19]CHITIET VL-NC-TT1p'!#REF!</definedName>
    <definedName name="xit2vl">'[78]lam-moi'!#REF!</definedName>
    <definedName name="xit2vl3p" localSheetId="1">#REF!</definedName>
    <definedName name="xit2vl3p">'[19]CHITIET VL-NC-TT1p'!#REF!</definedName>
    <definedName name="xit3p">#REF!</definedName>
    <definedName name="xitnc" localSheetId="1">'[78]lam-moi'!#REF!</definedName>
    <definedName name="XITnc">#REF!</definedName>
    <definedName name="xitnc3p" localSheetId="1">#REF!</definedName>
    <definedName name="xitnc3p">'[19]CHITIET VL-NC-TT1p'!#REF!</definedName>
    <definedName name="xittnc">'[78]CHITIET VL-NC'!$G$48</definedName>
    <definedName name="xittvl">'[78]CHITIET VL-NC'!$G$44</definedName>
    <definedName name="XITvc">#REF!</definedName>
    <definedName name="xitvl" localSheetId="1">'[78]lam-moi'!#REF!</definedName>
    <definedName name="XITvl">#REF!</definedName>
    <definedName name="xitvl3p" localSheetId="1">#REF!</definedName>
    <definedName name="xitvl3p">'[19]CHITIET VL-NC-TT1p'!#REF!</definedName>
    <definedName name="xm" localSheetId="1">[78]gvl!$N$16</definedName>
    <definedName name="xm">[77]gvl!$N$16</definedName>
    <definedName name="xr1nc">'[78]lam-moi'!#REF!</definedName>
    <definedName name="xr1vl">'[78]lam-moi'!#REF!</definedName>
    <definedName name="xtr3pnc">[78]gtrinh!#REF!</definedName>
    <definedName name="xtr3pvl">[78]gtrinh!#REF!</definedName>
    <definedName name="ZYX">#REF!</definedName>
    <definedName name="ZZZ">#REF!</definedName>
  </definedNames>
  <calcPr calcId="125725" fullCalcOnLoad="1"/>
</workbook>
</file>

<file path=xl/calcChain.xml><?xml version="1.0" encoding="utf-8"?>
<calcChain xmlns="http://schemas.openxmlformats.org/spreadsheetml/2006/main">
  <c r="J525" i="7"/>
  <c r="H525"/>
  <c r="J517"/>
  <c r="J520" s="1"/>
  <c r="H515"/>
  <c r="H520"/>
  <c r="J510"/>
  <c r="H510"/>
  <c r="J507"/>
  <c r="H507"/>
  <c r="J504"/>
  <c r="H504"/>
  <c r="J497"/>
  <c r="J501"/>
  <c r="H497"/>
  <c r="H501" s="1"/>
  <c r="J496"/>
  <c r="H496"/>
  <c r="J488"/>
  <c r="J495" s="1"/>
  <c r="H488"/>
  <c r="H495"/>
  <c r="J492"/>
  <c r="H491"/>
  <c r="H492" s="1"/>
  <c r="K459"/>
  <c r="H459" s="1"/>
  <c r="K454"/>
  <c r="K456" s="1"/>
  <c r="K460" s="1"/>
  <c r="K462" s="1"/>
  <c r="H454"/>
  <c r="H456" s="1"/>
  <c r="B451"/>
  <c r="C451"/>
  <c r="D451"/>
  <c r="M451" s="1"/>
  <c r="E451"/>
  <c r="F451"/>
  <c r="G451"/>
  <c r="H451"/>
  <c r="I451"/>
  <c r="K451"/>
  <c r="L450"/>
  <c r="L451"/>
  <c r="M450"/>
  <c r="M448"/>
  <c r="M446"/>
  <c r="M445"/>
  <c r="M444"/>
  <c r="B437"/>
  <c r="B443"/>
  <c r="M443" s="1"/>
  <c r="C443"/>
  <c r="D443"/>
  <c r="E443"/>
  <c r="F443"/>
  <c r="G443"/>
  <c r="H443"/>
  <c r="I443"/>
  <c r="J443"/>
  <c r="K443"/>
  <c r="L443"/>
  <c r="M442"/>
  <c r="M441"/>
  <c r="M440"/>
  <c r="M438"/>
  <c r="M437"/>
  <c r="M436"/>
  <c r="J426"/>
  <c r="H426"/>
  <c r="J410"/>
  <c r="J411" s="1"/>
  <c r="H410"/>
  <c r="H411" s="1"/>
  <c r="J396"/>
  <c r="H396"/>
  <c r="J394"/>
  <c r="H394"/>
  <c r="J383"/>
  <c r="H383"/>
  <c r="G374"/>
  <c r="F374"/>
  <c r="E374"/>
  <c r="B347"/>
  <c r="B350"/>
  <c r="B354" s="1"/>
  <c r="C354"/>
  <c r="C357" s="1"/>
  <c r="D354"/>
  <c r="D357"/>
  <c r="E346"/>
  <c r="E347" s="1"/>
  <c r="E350"/>
  <c r="E354"/>
  <c r="B356"/>
  <c r="C356"/>
  <c r="G356" s="1"/>
  <c r="D356"/>
  <c r="E356"/>
  <c r="G353"/>
  <c r="G351"/>
  <c r="G350"/>
  <c r="G346"/>
  <c r="G344"/>
  <c r="G343"/>
  <c r="G342"/>
  <c r="G341"/>
  <c r="B317"/>
  <c r="B320"/>
  <c r="B325"/>
  <c r="B328" s="1"/>
  <c r="C315"/>
  <c r="C317" s="1"/>
  <c r="C320"/>
  <c r="C325" s="1"/>
  <c r="D317"/>
  <c r="D320"/>
  <c r="D325" s="1"/>
  <c r="D328" s="1"/>
  <c r="E317"/>
  <c r="E325"/>
  <c r="E328" s="1"/>
  <c r="F317"/>
  <c r="F325"/>
  <c r="F328"/>
  <c r="B327"/>
  <c r="C327"/>
  <c r="D327"/>
  <c r="G327" s="1"/>
  <c r="E327"/>
  <c r="F327"/>
  <c r="G324"/>
  <c r="G323"/>
  <c r="G321"/>
  <c r="G320"/>
  <c r="G316"/>
  <c r="G315"/>
  <c r="G314"/>
  <c r="G313"/>
  <c r="G312"/>
  <c r="G311"/>
  <c r="G310"/>
  <c r="J294"/>
  <c r="H294"/>
  <c r="J287"/>
  <c r="H287"/>
  <c r="J273"/>
  <c r="H273"/>
  <c r="J262"/>
  <c r="H262"/>
  <c r="D214"/>
  <c r="D212"/>
  <c r="D204"/>
  <c r="D187"/>
  <c r="D194" s="1"/>
  <c r="D213" s="1"/>
  <c r="D216" s="1"/>
  <c r="D220" s="1"/>
  <c r="D192"/>
  <c r="D193"/>
  <c r="E212"/>
  <c r="E213" s="1"/>
  <c r="E216" s="1"/>
  <c r="E204"/>
  <c r="E194"/>
  <c r="G146"/>
  <c r="G148" s="1"/>
  <c r="G154" s="1"/>
  <c r="G159" s="1"/>
  <c r="G163" s="1"/>
  <c r="G165" s="1"/>
  <c r="G158"/>
  <c r="F144"/>
  <c r="F145"/>
  <c r="F146" s="1"/>
  <c r="F148" s="1"/>
  <c r="F154" s="1"/>
  <c r="F147"/>
  <c r="F149"/>
  <c r="F150"/>
  <c r="F152"/>
  <c r="F153"/>
  <c r="F156"/>
  <c r="F158" s="1"/>
  <c r="F157"/>
  <c r="F161"/>
  <c r="E146"/>
  <c r="E148" s="1"/>
  <c r="E154" s="1"/>
  <c r="E159" s="1"/>
  <c r="E163" s="1"/>
  <c r="E165" s="1"/>
  <c r="E158"/>
  <c r="D146"/>
  <c r="D148"/>
  <c r="D154" s="1"/>
  <c r="D159" s="1"/>
  <c r="D163" s="1"/>
  <c r="D165" s="1"/>
  <c r="D158"/>
  <c r="F151"/>
  <c r="D28"/>
  <c r="D85"/>
  <c r="D83"/>
  <c r="D74" s="1"/>
  <c r="D73" s="1"/>
  <c r="D31"/>
  <c r="D30"/>
  <c r="D27"/>
  <c r="D25"/>
  <c r="D95"/>
  <c r="D110" s="1"/>
  <c r="D14"/>
  <c r="D13" s="1"/>
  <c r="D20"/>
  <c r="E95"/>
  <c r="E107"/>
  <c r="E94"/>
  <c r="E110" s="1"/>
  <c r="E83"/>
  <c r="E74" s="1"/>
  <c r="E73" s="1"/>
  <c r="E86"/>
  <c r="E45"/>
  <c r="E48"/>
  <c r="E51"/>
  <c r="E44" s="1"/>
  <c r="E36" s="1"/>
  <c r="E56"/>
  <c r="E59"/>
  <c r="E64"/>
  <c r="E14"/>
  <c r="E17"/>
  <c r="E20"/>
  <c r="E13" s="1"/>
  <c r="E27"/>
  <c r="E30"/>
  <c r="D86"/>
  <c r="D107"/>
  <c r="D45"/>
  <c r="D44" s="1"/>
  <c r="D36" s="1"/>
  <c r="D68" s="1"/>
  <c r="D48"/>
  <c r="D51"/>
  <c r="D56"/>
  <c r="D59"/>
  <c r="D64"/>
  <c r="D17"/>
  <c r="C3" i="4"/>
  <c r="C4"/>
  <c r="C5"/>
  <c r="C6"/>
  <c r="C7"/>
  <c r="C8"/>
  <c r="A10"/>
  <c r="A11"/>
  <c r="C11"/>
  <c r="A12"/>
  <c r="C12"/>
  <c r="A13"/>
  <c r="C13"/>
  <c r="A14"/>
  <c r="C14"/>
  <c r="A15"/>
  <c r="C15"/>
  <c r="A16"/>
  <c r="C16"/>
  <c r="A17"/>
  <c r="C17"/>
  <c r="A18"/>
  <c r="C18"/>
  <c r="A19"/>
  <c r="C19"/>
  <c r="A20"/>
  <c r="C20"/>
  <c r="A21"/>
  <c r="A22"/>
  <c r="A23"/>
  <c r="C23"/>
  <c r="A24"/>
  <c r="C24"/>
  <c r="A25"/>
  <c r="C25"/>
  <c r="A26"/>
  <c r="C26"/>
  <c r="A27"/>
  <c r="C27"/>
  <c r="A28"/>
  <c r="C28"/>
  <c r="A29"/>
  <c r="C29"/>
  <c r="A30"/>
  <c r="C30"/>
  <c r="C31"/>
  <c r="C32"/>
  <c r="A33"/>
  <c r="C33"/>
  <c r="A34"/>
  <c r="C34"/>
  <c r="A35"/>
  <c r="C35"/>
  <c r="C328" i="7" l="1"/>
  <c r="G317"/>
  <c r="E357"/>
  <c r="G347"/>
  <c r="B357"/>
  <c r="G354"/>
  <c r="G328"/>
  <c r="H462"/>
  <c r="D112"/>
  <c r="E68"/>
  <c r="F159"/>
  <c r="F163" s="1"/>
  <c r="F165" s="1"/>
  <c r="G325"/>
  <c r="H460"/>
  <c r="D94"/>
  <c r="G357" l="1"/>
</calcChain>
</file>

<file path=xl/sharedStrings.xml><?xml version="1.0" encoding="utf-8"?>
<sst xmlns="http://schemas.openxmlformats.org/spreadsheetml/2006/main" count="671" uniqueCount="564">
  <si>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</si>
  <si>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</si>
  <si>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</si>
  <si>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</si>
  <si>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</si>
  <si>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TÀI SẢN</t>
  </si>
  <si>
    <t>Mã</t>
  </si>
  <si>
    <t>số</t>
  </si>
  <si>
    <t>Thuyết minh</t>
  </si>
  <si>
    <t>Số đầu  năm</t>
  </si>
  <si>
    <t>I. Tiền và các khoản tương đương tiền</t>
  </si>
  <si>
    <t xml:space="preserve">  1.Tiền </t>
  </si>
  <si>
    <t xml:space="preserve">  2. Các khoản tương đương tiền</t>
  </si>
  <si>
    <t>II. Các khoản đầu tư tài chính ngắn hạn</t>
  </si>
  <si>
    <t xml:space="preserve">  1. Đầu tư ngắn hạn</t>
  </si>
  <si>
    <t xml:space="preserve">  1. Phải thu khách hàng </t>
  </si>
  <si>
    <t xml:space="preserve">  2. Trả trước cho người bán</t>
  </si>
  <si>
    <t xml:space="preserve">  4. Phải thu theo tiến độ kế hoạch hợp đồng xây dựng</t>
  </si>
  <si>
    <t xml:space="preserve">  5. Các khoản phải thu khác</t>
  </si>
  <si>
    <t>IV. Hàng tồn kho</t>
  </si>
  <si>
    <t xml:space="preserve">  1. Hàng tồn kho</t>
  </si>
  <si>
    <t xml:space="preserve">  2. Dự phòng giảm giá hàng tồn kho (*)</t>
  </si>
  <si>
    <t>V. Tài sản ngắn hạn khác</t>
  </si>
  <si>
    <t xml:space="preserve">  1. Chi phí trả trước ngắn hạn </t>
  </si>
  <si>
    <t>B - TÀI SẢN DÀI HẠN</t>
  </si>
  <si>
    <t xml:space="preserve">  (200 = 210 + 220 + 240 + 250 + 260)</t>
  </si>
  <si>
    <t xml:space="preserve">I- Các khoản phải thu dài hạn </t>
  </si>
  <si>
    <t xml:space="preserve">  1. Phải thu dài hạn của khách hàng</t>
  </si>
  <si>
    <t>II. Tài sản cố định</t>
  </si>
  <si>
    <t xml:space="preserve">  1. Tài sản cố định hữu hình</t>
  </si>
  <si>
    <t xml:space="preserve">      - Nguyên giá</t>
  </si>
  <si>
    <t xml:space="preserve">      - Giá trị hao mòn luỹ kế (*)</t>
  </si>
  <si>
    <t xml:space="preserve">  2. Tài sản cố định thuê tài chính</t>
  </si>
  <si>
    <t xml:space="preserve">  3. Tài sản cố định vô hình</t>
  </si>
  <si>
    <t xml:space="preserve">  4. Chi phí xây dựng cơ bản dở dang</t>
  </si>
  <si>
    <t>III. Bất động sản đầu tư</t>
  </si>
  <si>
    <t>IV. Các khoản đầu tư tài chính dài hạn</t>
  </si>
  <si>
    <t xml:space="preserve">  1. Đầu tư vào công ty con </t>
  </si>
  <si>
    <t xml:space="preserve">  2. Đầu tư vào công ty liên kết, liên doanh</t>
  </si>
  <si>
    <t xml:space="preserve">  3. Đầu tư dài hạn khác</t>
  </si>
  <si>
    <t>V. Tài sản dài hạn khác</t>
  </si>
  <si>
    <t xml:space="preserve">  1. Chi phí trả trước dài hạn</t>
  </si>
  <si>
    <t xml:space="preserve">  2. Tài sản thuế thu nhập hoãn lại</t>
  </si>
  <si>
    <t xml:space="preserve">  3. Tài sản dài hạn khác</t>
  </si>
  <si>
    <t>NGUỒN VỐN</t>
  </si>
  <si>
    <t>I. Nợ ngắn hạn</t>
  </si>
  <si>
    <t xml:space="preserve">  1. Vay và nợ ngắn hạn</t>
  </si>
  <si>
    <t xml:space="preserve">  2. Phải trả người bán </t>
  </si>
  <si>
    <t xml:space="preserve">  3. Người mua trả tiền trước</t>
  </si>
  <si>
    <t xml:space="preserve">  4. Thuế và các khoản phải nộp Nhà nước</t>
  </si>
  <si>
    <t xml:space="preserve">  5. Phải trả công nhân viên</t>
  </si>
  <si>
    <t xml:space="preserve">  6. Chi phí phải trả</t>
  </si>
  <si>
    <t xml:space="preserve">  7. Phải trả nội bộ</t>
  </si>
  <si>
    <t xml:space="preserve">  8. Phải trả theo tiến độ kế hoạch hợp đồng xây dựng</t>
  </si>
  <si>
    <t>II. Nợ dài hạn</t>
  </si>
  <si>
    <t xml:space="preserve">  1. Phải trả dài hạn người bán </t>
  </si>
  <si>
    <t xml:space="preserve">  2. Phải trả dài hạn nội bộ</t>
  </si>
  <si>
    <t xml:space="preserve">  3. Phải trả dài hạn khác</t>
  </si>
  <si>
    <t xml:space="preserve">  4. Vay và nợ dài hạn</t>
  </si>
  <si>
    <t xml:space="preserve">  5. Thuế thu nhập hoãn lại phải trả </t>
  </si>
  <si>
    <t>B - VỐN CHỦ SỞ HỮU (400 = 410 + 420)</t>
  </si>
  <si>
    <t>I. Vốn chủ sở hữu</t>
  </si>
  <si>
    <t xml:space="preserve">  1. Vốn đầu tư của chủ sở hữu</t>
  </si>
  <si>
    <t xml:space="preserve">  2. Thặng dư vốn cổ phần</t>
  </si>
  <si>
    <t>II. Nguồn kinh phí và quỹ khác</t>
  </si>
  <si>
    <t xml:space="preserve">  2. Nguồn kinh phí </t>
  </si>
  <si>
    <t xml:space="preserve">  3. Nguồn kinh phí đã hình thành TSCĐ</t>
  </si>
  <si>
    <t>CÁC CHỈ TIÊU NGOÀI BẢNG CÂN ĐỐI KẾ TOÁN</t>
  </si>
  <si>
    <t>CHỈ TIÊU</t>
  </si>
  <si>
    <t xml:space="preserve">  </t>
  </si>
  <si>
    <t xml:space="preserve">  1. Tài sản thuê ngoài</t>
  </si>
  <si>
    <t xml:space="preserve">  2. Vật tư, hàng hóa nhận giữ hộ, nhận gia công</t>
  </si>
  <si>
    <t xml:space="preserve">  3. Hàng hóa nhận bán hộ, nhận ký gửi</t>
  </si>
  <si>
    <t xml:space="preserve">  4. Nợ khó đòi đã xử lý</t>
  </si>
  <si>
    <t xml:space="preserve">  5. Ngoại tệ các loại</t>
  </si>
  <si>
    <t>USD</t>
  </si>
  <si>
    <t>EUR</t>
  </si>
  <si>
    <t>FRF</t>
  </si>
  <si>
    <t xml:space="preserve">         Đơn vị tính:..VND....</t>
  </si>
  <si>
    <t>Số cuối quý</t>
  </si>
  <si>
    <t>III. Các khoản phải thu ngắn hạn</t>
  </si>
  <si>
    <t xml:space="preserve">  3. Phải thu nội bộ ngắn hạn</t>
  </si>
  <si>
    <t xml:space="preserve">  6. Dự phòng phải thu ngắn hạn khó đòi (*)</t>
  </si>
  <si>
    <t xml:space="preserve">  2. Thuế GTGT được khấu trừ</t>
  </si>
  <si>
    <t xml:space="preserve">  3. Thuế và các khoản khác phải thu nhà nước</t>
  </si>
  <si>
    <t xml:space="preserve">  5. Tài sản ngắn hạn khác</t>
  </si>
  <si>
    <t xml:space="preserve">  2. Vốn kinh doanh ở đơn vị trực thuộc</t>
  </si>
  <si>
    <t xml:space="preserve">  3. Phải thu dài hạn nội bộ</t>
  </si>
  <si>
    <t xml:space="preserve">  4. Phải thu dài hạn khác</t>
  </si>
  <si>
    <t xml:space="preserve">  5. Dự phòng phải thu dài hạn khó đòi (*)</t>
  </si>
  <si>
    <t xml:space="preserve">  4. Dự phòng giảm giá đầu tư tài chính dài hạn (*)</t>
  </si>
  <si>
    <t xml:space="preserve">  9. Các khoản phải trả, phải nộp ngắn hạn khác</t>
  </si>
  <si>
    <t xml:space="preserve"> 10. Dự phòng phải trả ngắn hạn</t>
  </si>
  <si>
    <t xml:space="preserve">  6. Dự phòng trợ cấp mất việc làm</t>
  </si>
  <si>
    <t xml:space="preserve">  7. Dự phòng phải trả dài hạn</t>
  </si>
  <si>
    <t xml:space="preserve">  3. Vốn khác của chủ  sở hữu</t>
  </si>
  <si>
    <t xml:space="preserve">  4. Cổ phiếu quỹ (*)</t>
  </si>
  <si>
    <t xml:space="preserve">  5. Chênh lệch đánh giá lại tài sản</t>
  </si>
  <si>
    <t xml:space="preserve">  6. Chênh lệch tỷ giá hối đoái</t>
  </si>
  <si>
    <t xml:space="preserve">  7. Quỹ đầu tư phát triển </t>
  </si>
  <si>
    <t xml:space="preserve">  8. Quỹ dự phòng tài chính</t>
  </si>
  <si>
    <t xml:space="preserve">  9. Quỹ khác thuộc vốn chủ sở hữu</t>
  </si>
  <si>
    <t>10. Lợi nhuận sau thuế chưa phân phối</t>
  </si>
  <si>
    <t>11. Nguồn vốn đầu tư xây dựng cơ bản</t>
  </si>
  <si>
    <t>V.01</t>
  </si>
  <si>
    <t>V.02</t>
  </si>
  <si>
    <t>V.03</t>
  </si>
  <si>
    <t>V.04</t>
  </si>
  <si>
    <t>V.05</t>
  </si>
  <si>
    <t>V.06</t>
  </si>
  <si>
    <t>V.07</t>
  </si>
  <si>
    <t>V.08</t>
  </si>
  <si>
    <t>V.09</t>
  </si>
  <si>
    <t>V.10</t>
  </si>
  <si>
    <t>V.11</t>
  </si>
  <si>
    <t>V.12</t>
  </si>
  <si>
    <t>V.13</t>
  </si>
  <si>
    <t>V.14</t>
  </si>
  <si>
    <t>V.21</t>
  </si>
  <si>
    <t>V.15</t>
  </si>
  <si>
    <t>V.16</t>
  </si>
  <si>
    <t>V.17</t>
  </si>
  <si>
    <t>V.18</t>
  </si>
  <si>
    <t>V.19</t>
  </si>
  <si>
    <t>V.20</t>
  </si>
  <si>
    <t>V.22</t>
  </si>
  <si>
    <t>V.23</t>
  </si>
  <si>
    <t>CDKT-23.xls</t>
  </si>
  <si>
    <t xml:space="preserve">  6. Dự toán chi sự nghiệp ,dự án</t>
  </si>
  <si>
    <t xml:space="preserve">  2. Dự phòng giảm giá chứng khoán đầu tư ngắn hạn (*) </t>
  </si>
  <si>
    <t>C:\Documents and Settings\NGOC HUYEN TRANG\Application Data\Microsoft\Excel\XLSTART\Book1.</t>
  </si>
  <si>
    <t>TỔNG CỘNG NGUỒN VỐN (440 = 300 + 400)</t>
  </si>
  <si>
    <t>(Ký, họ tên,đóng dấu)</t>
  </si>
  <si>
    <t>CAD</t>
  </si>
  <si>
    <t xml:space="preserve">Kế toán trưởng                              </t>
  </si>
  <si>
    <t xml:space="preserve">     (Ký, họ tên)</t>
  </si>
  <si>
    <t>Tổng giám đốc</t>
  </si>
  <si>
    <t>CTY CP XNK SA GIANG</t>
  </si>
  <si>
    <t xml:space="preserve">    Mẫu số B 01 – DN</t>
  </si>
  <si>
    <t>Địa chỉ:Lô CII-3,Khu CNC,Sa Đéc, Đồng Tháp</t>
  </si>
  <si>
    <t>Số cuối quý</t>
  </si>
  <si>
    <t xml:space="preserve">        Ban hành theo QĐ số 15/2006/QĐ-BTC           ngày 20/03/2006 của Bộ trưởng BTC</t>
  </si>
  <si>
    <t>BẢNG CÂN ĐỐI KẾ TOÁN GIỮA NIÊN ĐỘ</t>
  </si>
  <si>
    <t xml:space="preserve"> 11. Quỹ khen thưởng, phúc lợi</t>
  </si>
  <si>
    <t>Số đầu năm</t>
  </si>
  <si>
    <t>Quý 4 Năm 2012</t>
  </si>
  <si>
    <t xml:space="preserve">   Tại ngày ..31. tháng .12.. năm .2012..</t>
  </si>
  <si>
    <r>
      <t>a -</t>
    </r>
    <r>
      <rPr>
        <b/>
        <sz val="12"/>
        <color indexed="8"/>
        <rFont val="Times New Roman"/>
        <family val="1"/>
      </rPr>
      <t xml:space="preserve"> Tài sản ngắn hạn</t>
    </r>
    <r>
      <rPr>
        <b/>
        <sz val="12"/>
        <color indexed="8"/>
        <rFont val="VNI-Times"/>
      </rPr>
      <t xml:space="preserve">                                 (100)=110+120+130+140+150</t>
    </r>
  </si>
  <si>
    <r>
      <t xml:space="preserve">   </t>
    </r>
    <r>
      <rPr>
        <i/>
        <sz val="12"/>
        <color indexed="8"/>
        <rFont val="Times New Roman"/>
        <family val="1"/>
      </rPr>
      <t>Đồng Tháp</t>
    </r>
    <r>
      <rPr>
        <i/>
        <sz val="12"/>
        <color indexed="8"/>
        <rFont val=".VnTime"/>
      </rPr>
      <t xml:space="preserve"> </t>
    </r>
    <r>
      <rPr>
        <b/>
        <sz val="12"/>
        <color indexed="8"/>
        <rFont val=".VnTime"/>
      </rPr>
      <t xml:space="preserve"> </t>
    </r>
    <r>
      <rPr>
        <i/>
        <sz val="12"/>
        <color indexed="8"/>
        <rFont val=".VnTime"/>
      </rPr>
      <t>, ngày 20 tháng 01 năm 2013</t>
    </r>
  </si>
  <si>
    <t>a -Nợ phải trả (300 = 310 + 320)</t>
  </si>
  <si>
    <t>tổng cộng tài sản (270 = 100 + 200)</t>
  </si>
  <si>
    <t xml:space="preserve">                Người lập biểu</t>
  </si>
  <si>
    <t xml:space="preserve">                   (Ký, họ tên)</t>
  </si>
  <si>
    <t>Đơn vị báo cáo: CTY CP XNK SA GIANG</t>
  </si>
  <si>
    <t>Mẫu số B 02 – DN</t>
  </si>
  <si>
    <t>Địa chỉ:Lô CII-3,Khu CNC ,Sa Đéc,Đồng Tháp</t>
  </si>
  <si>
    <t xml:space="preserve">       Ban hành theo QĐ số 15/2006/QĐ-BTC             ngày 20/03/2006 của Bộ trưởng BTC</t>
  </si>
  <si>
    <t>BÁO CÁO KẾT QUẢ HOẠT ĐỘNG KINH DOANH GIỮA NIÊN ĐỘ</t>
  </si>
  <si>
    <r>
      <t xml:space="preserve">          </t>
    </r>
    <r>
      <rPr>
        <b/>
        <i/>
        <sz val="12"/>
        <color indexed="8"/>
        <rFont val="Times New Roman"/>
        <family val="1"/>
      </rPr>
      <t>Quý IV năm 2012</t>
    </r>
  </si>
  <si>
    <t xml:space="preserve">                                                                          </t>
  </si>
  <si>
    <t xml:space="preserve">          </t>
  </si>
  <si>
    <t xml:space="preserve">           Đơn vị tính:…VND</t>
  </si>
  <si>
    <t xml:space="preserve">Mã </t>
  </si>
  <si>
    <t>Quý IV</t>
  </si>
  <si>
    <t>Lũy kế từ đầu năm đến cuối quý này</t>
  </si>
  <si>
    <t>Năm</t>
  </si>
  <si>
    <t>nay</t>
  </si>
  <si>
    <t>trước</t>
  </si>
  <si>
    <t>1. Doanh thu bán hàng và cung cấp dịch vụ</t>
  </si>
  <si>
    <t>01</t>
  </si>
  <si>
    <t>VI.25</t>
  </si>
  <si>
    <t>2. Các khoản giảm trừ doanh thu</t>
  </si>
  <si>
    <t>02</t>
  </si>
  <si>
    <t>3. Doanh thu thuần về bán hàng và cung cấp dịch vụ (10 = 01 - 02)</t>
  </si>
  <si>
    <t>4. Giá vốn hàng bán</t>
  </si>
  <si>
    <t>VI.27</t>
  </si>
  <si>
    <t>5. Lợi nhuận gộp về bán hàng và cung cấp dịch vụ (20 = 10 - 11)</t>
  </si>
  <si>
    <t>6. Doanh thu hoạt động tài chính</t>
  </si>
  <si>
    <t>VI.26</t>
  </si>
  <si>
    <t>7. Chi phí tài chính</t>
  </si>
  <si>
    <t>VI.28</t>
  </si>
  <si>
    <r>
      <t xml:space="preserve">  - Trong đó:</t>
    </r>
    <r>
      <rPr>
        <sz val="11"/>
        <color indexed="8"/>
        <rFont val="Times New Roman"/>
        <family val="1"/>
      </rPr>
      <t xml:space="preserve"> Chi phí lãi vay </t>
    </r>
  </si>
  <si>
    <t>8. Chi phí bán hàng</t>
  </si>
  <si>
    <t>9. Chi phí quản lý doanh nghiệp</t>
  </si>
  <si>
    <t>10 Lợi nhuận thuần từ hoạt động kinh doanh</t>
  </si>
  <si>
    <t xml:space="preserve"> {30 = 20 + (21 - 22) - (24 + 25)}</t>
  </si>
  <si>
    <t>11. Thu nhập khác</t>
  </si>
  <si>
    <t>12. Chi phí khác</t>
  </si>
  <si>
    <t>13. Lợi nhuận khác (40 = 31 - 32)</t>
  </si>
  <si>
    <t xml:space="preserve">14. Tổng LN kế toán trước thuế </t>
  </si>
  <si>
    <t xml:space="preserve">      (50 = 30 + 40)</t>
  </si>
  <si>
    <t>15.Chi phí thuế TNDN hiện hành</t>
  </si>
  <si>
    <t>VI.30</t>
  </si>
  <si>
    <t>16.Chi phí thuế TNDN hoãn lại</t>
  </si>
  <si>
    <t>17.Lợi nhuận sau thuế thu nhập doanh nghiệp</t>
  </si>
  <si>
    <t xml:space="preserve"> (60 = 50 - 51-52)</t>
  </si>
  <si>
    <t>18.Lãi cơ bản trên cổ phiếu (*)</t>
  </si>
  <si>
    <t>Đồng Tháp, ngày 20 tháng 01 năm 2013</t>
  </si>
  <si>
    <t>Người lập biểu</t>
  </si>
  <si>
    <t>Kế toán trưởng</t>
  </si>
  <si>
    <t>Tổng giám đốc</t>
  </si>
  <si>
    <t xml:space="preserve">   (Ký, họ tên)</t>
  </si>
  <si>
    <t>(Ký, họ tên)</t>
  </si>
  <si>
    <t>(Ký, họ tên, đóng dấu)</t>
  </si>
  <si>
    <r>
      <t>Ghi chú</t>
    </r>
    <r>
      <rPr>
        <sz val="12"/>
        <rFont val="Times New Roman"/>
        <family val="1"/>
      </rPr>
      <t>: (*) Chỉ tiêu này chỉ áp dụng đối với công ty cổ phần.</t>
    </r>
  </si>
  <si>
    <t>Đơn vị báo cáo: .CTY CP XNK SA GIANG</t>
  </si>
  <si>
    <t xml:space="preserve">                      Mẫu số B 03 – DN</t>
  </si>
  <si>
    <t>Địa chỉ:.Lô CII-3,Khu CNC ,Sa Đéc,Đồng Tháp</t>
  </si>
  <si>
    <t xml:space="preserve">                             Ban hành theo QĐ số 15/2006/QĐ-BTC                                Ngày 20/03/2006 của Bộ trưởng BTC</t>
  </si>
  <si>
    <t>BÁO CÁO LƯU CHUYỂN TIỀN TỆ GIỮA NIÊN ĐỘ</t>
  </si>
  <si>
    <t xml:space="preserve">   (Theo phương pháp trực tiếp)</t>
  </si>
  <si>
    <t xml:space="preserve">      Quý IV năm 2012</t>
  </si>
  <si>
    <t>Đơn vị tính: ...VNĐ.</t>
  </si>
  <si>
    <t>Chỉ tiêu</t>
  </si>
  <si>
    <t>Mã số</t>
  </si>
  <si>
    <t>Lũy kế từ đầu năm đến cuối quý</t>
  </si>
  <si>
    <t>Năm nay</t>
  </si>
  <si>
    <t>Năm trước</t>
  </si>
  <si>
    <t>I. Lưu chuyển tiền từ hoạt động kinh doanh</t>
  </si>
  <si>
    <t>1.Tiền thu từ bán hàng,cung cấp d.vụ và D.thu khác</t>
  </si>
  <si>
    <t>2.Tiền chi trả cho người cung cấp hàng hóa và DV</t>
  </si>
  <si>
    <t>3.Tiền chi trả cho người lao động</t>
  </si>
  <si>
    <t>03</t>
  </si>
  <si>
    <t>4.Tiền chi trả lãi vay</t>
  </si>
  <si>
    <t>04</t>
  </si>
  <si>
    <t xml:space="preserve">5.Tiền chi nộp thuế Thu nhập doanh nghiệp </t>
  </si>
  <si>
    <t>05</t>
  </si>
  <si>
    <t>6.Tiền thu khác từ hoạt động kinh doanh</t>
  </si>
  <si>
    <t>06</t>
  </si>
  <si>
    <t>7.Tiền chi khác cho hoạt động kinh doanh</t>
  </si>
  <si>
    <t>07</t>
  </si>
  <si>
    <t>Lưu chuyển tiền thuần từ hoạt động kinh doanh</t>
  </si>
  <si>
    <t>II. Lưu chuyển tiền từ hoạt động đầu tư</t>
  </si>
  <si>
    <t>1.Tiền chi để mua sắm, xây dựng TSCĐ và các tài sản dài   hạn khác</t>
  </si>
  <si>
    <t>6,7,8,11</t>
  </si>
  <si>
    <t>8,11</t>
  </si>
  <si>
    <t>2.Tiền thu từ thanh lý, nhượng bán TSCĐ và các tài sản dài hạn khác</t>
  </si>
  <si>
    <t>3.Tiền chi cho vay,mua các công cụ nợ của đơn vị khác</t>
  </si>
  <si>
    <t>4.Tiền thu hồi cho vay, bán lại các công cụ nợ của đơn vị khác</t>
  </si>
  <si>
    <t>5. Tiền chi đầu tư góp vốn vào đơn vị khác</t>
  </si>
  <si>
    <t>6.Tiền thu hồi đầu tư góp vốn vào đơn vị khác</t>
  </si>
  <si>
    <t>7.Tiền thu lãi cho vay, cổ tức và lợi nhuận được chia</t>
  </si>
  <si>
    <t>Lưu chuyển tiền thuần từ hoạt động đầu tư</t>
  </si>
  <si>
    <t>III. Lưu chuyển tiền từ hoạt động tài chính</t>
  </si>
  <si>
    <t>1.Tiền thu từ phát hành cổ phiếu, nhận vốn góp của chủ sở hữu</t>
  </si>
  <si>
    <t>2.Tiền chi trả vốn góp cho các chủ sở hữu, mua lại cổ phiếu của doanh nghiệp đã phát hành</t>
  </si>
  <si>
    <t>3.Tiền vay ngắn hạn, dài hạn nhận được</t>
  </si>
  <si>
    <t>4.Tiền chi trả nợ gốc vay</t>
  </si>
  <si>
    <t>5.Tiền chi trả nợ thuê tài chính</t>
  </si>
  <si>
    <t>6.Cổ tức, lợi nhuận đã trả cho chủ sở hữu</t>
  </si>
  <si>
    <t>Lưu chuyển tiền thuần từ hoạt động tài chính</t>
  </si>
  <si>
    <t>Lưu chuyển tiền thuần trong kỳ (50 = 20+30+40)</t>
  </si>
  <si>
    <t>Tiền và tương đương tiền đầu kỳ</t>
  </si>
  <si>
    <t>Ảnh hưởng của thay đổi tỷ giá hối đoái quy đổi ngoại tệ</t>
  </si>
  <si>
    <t>Tiền và tương đương tiền cuối kỳ (70 = 50+60+61)</t>
  </si>
  <si>
    <t>Lập, ngày 20 tháng 01 năm 2013</t>
  </si>
  <si>
    <r>
      <t>Ghi chú</t>
    </r>
    <r>
      <rPr>
        <sz val="11.5"/>
        <rFont val="Times New Roman"/>
        <family val="1"/>
      </rPr>
      <t xml:space="preserve">: Những chỉ tiêu không có số liệu có thể không phải trình bày </t>
    </r>
  </si>
  <si>
    <t>nhưng không được đánh lại số thứ tự chỉ tiêu và “Mã số”.</t>
  </si>
  <si>
    <t>Đơn vị:  CTY CP XNK SA GIANG</t>
  </si>
  <si>
    <t>Mẫu số B 09a – DN</t>
  </si>
  <si>
    <t>Địa chỉ: Lô CII-3,Khu CNC ,Sa Đéc,Đồng Tháp</t>
  </si>
  <si>
    <t xml:space="preserve">                (Ban hành theo QĐ số 15/2006/QĐ-BTC        Ngày 20/03/2006 của Bộ trưởng BTC)</t>
  </si>
  <si>
    <t>BẢN THUYẾT MINH BÁO CÁO TÀI CHÍNH GIỮA NIÊN ĐỘ</t>
  </si>
  <si>
    <t xml:space="preserve">   Quý 4 Năm .2012…</t>
  </si>
  <si>
    <t>I- Đặc điểm hoạt động của doanh nghiệp</t>
  </si>
  <si>
    <t>1- Hình thức sở hữu vốn: Cty Cổ Phần chuyển đổi từ DNNN , nhà nước nắm giữ 51%,hiện nay là 49,88%</t>
  </si>
  <si>
    <t xml:space="preserve">2- Lĩnh vực kinh doanh: Xuất Nhập Khẩu </t>
  </si>
  <si>
    <t>3- Ngành nghề kinh doanh: Chế biến lương thực thực phẩm</t>
  </si>
  <si>
    <t>4- Đặc điểm hoạt động kinh doanh trong kỳ:  sản xuất tăng và mua bán tăng.</t>
  </si>
  <si>
    <t>II- Kỳ kế toán, đơn vị tiền tệ sử dụng trong kế toán</t>
  </si>
  <si>
    <t>1- Kỳ kế toán (bắt đầu từ ngày 01/10/2012..kết thúc vào ngày.31/12/2012..).</t>
  </si>
  <si>
    <t>2- Đơn vị tiền tệ sử dụng trong kế toán.: Việt Nam Đồng  (VND)</t>
  </si>
  <si>
    <t>III- Chuẩn mực và chế độ kế toán áp dụng</t>
  </si>
  <si>
    <t>1- Chế độ kế toán áp dụng: Sổ sách kế toán được ghi chép theo hệ thống kế toán Việt Nam</t>
  </si>
  <si>
    <t>2- Tuyên bố về việc tuân thủ chuẩn mực kế toán và chế độ kế toán</t>
  </si>
  <si>
    <t xml:space="preserve">     Tuân thủ các Chuẩn mực kế toán và chế độ kế toán Việt Nam hiện hành.</t>
  </si>
  <si>
    <t>3- Hình thức kế toán áp dụng: Chứng từ ghi sổ.</t>
  </si>
  <si>
    <t>IV- Các chính sách kế toán áp dụng</t>
  </si>
  <si>
    <t xml:space="preserve">      Việc lập báo cáo tài chính giữa niên độ quý 4 năm 2012 này và báo cáo tài chính năm gần nhất là </t>
  </si>
  <si>
    <t>cùng áp dụng các chính sách kế toán như nhau.</t>
  </si>
  <si>
    <t>V- Các sự kiện hoặc giao dịch trọng yếu trong kỳ kế toán giữa niên độ</t>
  </si>
  <si>
    <t>Từ tháng 10 đến tháng 12 sức tiêu thụ hàng hoá khá hơn so với quý 3.</t>
  </si>
  <si>
    <r>
      <t>,</t>
    </r>
    <r>
      <rPr>
        <sz val="12"/>
        <color indexed="8"/>
        <rFont val="Times New Roman"/>
        <family val="1"/>
      </rPr>
      <t xml:space="preserve">giá cả nguyên vật liệu ở mức cao </t>
    </r>
    <r>
      <rPr>
        <sz val="12"/>
        <rFont val="Times New Roman"/>
        <family val="1"/>
      </rPr>
      <t>ảnh hưởng đến chi phí ,chính sách tiết kiệm chi phí được đặt lên hàng đầu.</t>
    </r>
  </si>
  <si>
    <t xml:space="preserve">Tính chất và giá trị của các khoản mục ảnh hưởng đến tài sản,nguồn vốn ,thu nhập thuần </t>
  </si>
  <si>
    <t>hoặc các luồng tiền là yếu tố không bình thường.</t>
  </si>
  <si>
    <t xml:space="preserve">01- Tiền </t>
  </si>
  <si>
    <t>Cuối quý</t>
  </si>
  <si>
    <t>Đầu năm</t>
  </si>
  <si>
    <t xml:space="preserve">   - Tiền mặt</t>
  </si>
  <si>
    <t xml:space="preserve">   - Tiền gửi ngân hàng</t>
  </si>
  <si>
    <t xml:space="preserve">   - Tương đương tiền</t>
  </si>
  <si>
    <r>
      <t xml:space="preserve">                                        </t>
    </r>
    <r>
      <rPr>
        <b/>
        <sz val="12"/>
        <color indexed="8"/>
        <rFont val="Times New Roman"/>
        <family val="1"/>
      </rPr>
      <t>Cộng</t>
    </r>
  </si>
  <si>
    <t>Cộng</t>
  </si>
  <si>
    <t>02- Các khoản đầu tư tài chính ngắn hạn</t>
  </si>
  <si>
    <t xml:space="preserve">   - Chứng khoán đầu tư ngắn hạn</t>
  </si>
  <si>
    <t xml:space="preserve">   - Đầu tư ngắn hạn khác</t>
  </si>
  <si>
    <t xml:space="preserve">   - Dự phòng giảm giá đầu tư ngắn hạn</t>
  </si>
  <si>
    <t>03- Các khoản phải thu ngắn hạn khác</t>
  </si>
  <si>
    <t xml:space="preserve">   - Phải thu về cổ phần hoá</t>
  </si>
  <si>
    <t xml:space="preserve">   - Phải thu về cổ tức và lợi nhuận được chia</t>
  </si>
  <si>
    <t xml:space="preserve">   - Phải thu người lao động</t>
  </si>
  <si>
    <t xml:space="preserve">   - Phải thu khác</t>
  </si>
  <si>
    <t>Cộng</t>
  </si>
  <si>
    <t>04- Hàng tồn kho</t>
  </si>
  <si>
    <t xml:space="preserve">   - Hàng mua đang đi trên đường</t>
  </si>
  <si>
    <t xml:space="preserve">   - Nguyên liệu, vật liệu </t>
  </si>
  <si>
    <t xml:space="preserve">   - Công cụ, dụng cụ </t>
  </si>
  <si>
    <t xml:space="preserve">   - Chi phí SX, KD dở dang</t>
  </si>
  <si>
    <t xml:space="preserve">   - Thành phẩm </t>
  </si>
  <si>
    <t xml:space="preserve">   - Hàng hóa </t>
  </si>
  <si>
    <t xml:space="preserve">   - Hàng gửi đi bán</t>
  </si>
  <si>
    <t xml:space="preserve">   - Hàng hoá kho bảo thuế</t>
  </si>
  <si>
    <t xml:space="preserve">   - Hàng hoá bất động sản</t>
  </si>
  <si>
    <r>
      <t xml:space="preserve">                                                            </t>
    </r>
    <r>
      <rPr>
        <b/>
        <sz val="12"/>
        <color indexed="8"/>
        <rFont val="Times New Roman"/>
        <family val="1"/>
      </rPr>
      <t>Cộng giá gốc hàng tồn kho</t>
    </r>
  </si>
  <si>
    <t>* Giá trị hoàn nhập dự phòng giảm giá hàng tồn kho trong năm:.…...</t>
  </si>
  <si>
    <t>* Giá trị hàng tồn kho dùng để thế chấp cho các khoản nợ:……....</t>
  </si>
  <si>
    <t>* Lý do trích thêm hoặc hoàn nhập dự phòng giảm giá hàng tồn kho:….</t>
  </si>
  <si>
    <t>05- Thuế và các khoản phải thu nhà nước</t>
  </si>
  <si>
    <t xml:space="preserve">  - Thuế thu nhập doanh nghiệp nộp thừa </t>
  </si>
  <si>
    <t xml:space="preserve">  - Thuế GTGT còn được khấu trừ</t>
  </si>
  <si>
    <t>06- Phải thu dài hạn nội bộ</t>
  </si>
  <si>
    <t xml:space="preserve">   -  Cho vay dài hạn nội bộ</t>
  </si>
  <si>
    <t xml:space="preserve">   -  ..</t>
  </si>
  <si>
    <t xml:space="preserve">   -  Phải thu dài hạn nội bộ khác</t>
  </si>
  <si>
    <t>07- Phải thu dài hạn khác</t>
  </si>
  <si>
    <t xml:space="preserve">   - Ký quỹ ký cược dài hạn</t>
  </si>
  <si>
    <t xml:space="preserve">   - Các khoản tiền nhận ủy thác</t>
  </si>
  <si>
    <t xml:space="preserve">   - Cho vay không có lãi</t>
  </si>
  <si>
    <t xml:space="preserve">   - Phải thu dài hạn khác </t>
  </si>
  <si>
    <t xml:space="preserve">                                Cộng</t>
  </si>
  <si>
    <t>08 - Tăng, giảm tài sản cố định hữu hình:</t>
  </si>
  <si>
    <t>Khoản mục</t>
  </si>
  <si>
    <t>Nhà cửa,     vật kiến trúc</t>
  </si>
  <si>
    <t>Máy móc thiết bị</t>
  </si>
  <si>
    <t>Phương tiện vận tải truyền dẫn</t>
  </si>
  <si>
    <t>Thiết bị dụng cụ quản lý</t>
  </si>
  <si>
    <t>TSCĐ khác</t>
  </si>
  <si>
    <t>Tổng cộng</t>
  </si>
  <si>
    <t>Nguyên giá TSCĐ hữu hình</t>
  </si>
  <si>
    <t>Số dư đầu năm</t>
  </si>
  <si>
    <t xml:space="preserve"> - Mua trong kỳ</t>
  </si>
  <si>
    <t xml:space="preserve"> - Đầu tư XDCB hoàn thành</t>
  </si>
  <si>
    <t xml:space="preserve"> - Tăng khác</t>
  </si>
  <si>
    <t xml:space="preserve"> - Chuyển sang BĐS đầu tư</t>
  </si>
  <si>
    <t xml:space="preserve"> - Thanh lý, nhượng bán</t>
  </si>
  <si>
    <t xml:space="preserve"> - Giảm khác</t>
  </si>
  <si>
    <t>Số dư cuối quý</t>
  </si>
  <si>
    <t>Giá trị hao mòn lũy kế</t>
  </si>
  <si>
    <t xml:space="preserve"> - Khấu hao trong kỳ</t>
  </si>
  <si>
    <t xml:space="preserve"> - Chuyển sang bất động sản đầu tư</t>
  </si>
  <si>
    <t>Giá trị còn lại của         TSCĐ HH</t>
  </si>
  <si>
    <t xml:space="preserve"> - Tại ngày đầu năm</t>
  </si>
  <si>
    <t xml:space="preserve"> - Tại ngày cuối quý    </t>
  </si>
  <si>
    <t>* Giá trị còn lại cuối quý của TSCĐ hữu hình đã dùng thế chấp, cầm cố các khoản vay:</t>
  </si>
  <si>
    <r>
      <t xml:space="preserve">* Nguyên giá TSCĐ cuối quý  đã khấu hao hết nhưng vẫn còn sử dụng: 6.500.083.649 </t>
    </r>
    <r>
      <rPr>
        <i/>
        <sz val="12"/>
        <rFont val="Times New Roman"/>
        <family val="1"/>
      </rPr>
      <t>đ</t>
    </r>
  </si>
  <si>
    <r>
      <t xml:space="preserve">* Nguyên giá TSCĐ cuối quý chờ thanh lý:    </t>
    </r>
    <r>
      <rPr>
        <i/>
        <sz val="12"/>
        <rFont val="Times New Roman"/>
        <family val="1"/>
      </rPr>
      <t>32.581.500 đ</t>
    </r>
  </si>
  <si>
    <t>* Các cam kết về việc mua, bán TSCĐ hữu hình có giá trị lớn chưa thực hiện:</t>
  </si>
  <si>
    <t>09- Tăng, giảm tài sản cố định thuê tài chính:</t>
  </si>
  <si>
    <t>10- Tăng, giảm tài sản cố định vô hình:</t>
  </si>
  <si>
    <t>Quyền sử dụng đất</t>
  </si>
  <si>
    <t>Quyền phát</t>
  </si>
  <si>
    <t xml:space="preserve">Bản quyền, bằng </t>
  </si>
  <si>
    <t xml:space="preserve">Nhãn hiệu </t>
  </si>
  <si>
    <t>TSCĐ vô hình khác</t>
  </si>
  <si>
    <t>hành</t>
  </si>
  <si>
    <t>sáng chế</t>
  </si>
  <si>
    <t>hàng hoá</t>
  </si>
  <si>
    <t>Nguyên giá TSCĐ vô hình</t>
  </si>
  <si>
    <t xml:space="preserve"> - Tạo ra từ nội bộ doanh nghiệp</t>
  </si>
  <si>
    <t xml:space="preserve"> - Tăng do hợp nhất kinh doanh</t>
  </si>
  <si>
    <t>Giá trị còn lại của TSCĐVH</t>
  </si>
  <si>
    <t xml:space="preserve"> - Tại ngày cuối qúy        </t>
  </si>
  <si>
    <t xml:space="preserve">   </t>
  </si>
  <si>
    <t xml:space="preserve"> -  Thuyết minh số liệu và giải trình khác </t>
  </si>
  <si>
    <t>11- Chi phí xây dựng cơ bản dở dang:</t>
  </si>
  <si>
    <t xml:space="preserve">Đầu năm </t>
  </si>
  <si>
    <t xml:space="preserve">     - Tổng số chi phí XDCB dở dang</t>
  </si>
  <si>
    <t xml:space="preserve">Tăng chi phí XDCB </t>
  </si>
  <si>
    <t>12- Tăng,giảm bất động sản đầu tư:</t>
  </si>
  <si>
    <t>13-Các khoản đầu tư tài chính dài hạn:</t>
  </si>
  <si>
    <t>Số lượng</t>
  </si>
  <si>
    <t>Giá trị</t>
  </si>
  <si>
    <t xml:space="preserve">     a-Đầu tư vào công ty con</t>
  </si>
  <si>
    <t xml:space="preserve">     b-Đầu tư vào công ty liên doanh ,liên kết</t>
  </si>
  <si>
    <t xml:space="preserve">     c-Đầu tư dài hạn khác:</t>
  </si>
  <si>
    <t xml:space="preserve">         - Đầu tư cổ phiếu</t>
  </si>
  <si>
    <t xml:space="preserve">         - Đầu tư trái phiếu</t>
  </si>
  <si>
    <t xml:space="preserve">         - Đầu tư tín phiếu và kỳ phiếu</t>
  </si>
  <si>
    <t xml:space="preserve">         - Cho vay dài hạn</t>
  </si>
  <si>
    <t xml:space="preserve">         - Đầu tư dài hạn khác: công trái</t>
  </si>
  <si>
    <t xml:space="preserve"> Cộng</t>
  </si>
  <si>
    <t xml:space="preserve"> - Lý do thay đổi đối với từng khoản đầu tư/loại cổ phiếu,tr.phiếu:bán CPcũ,mua CP mới cty Du lịch Đồng Tháp</t>
  </si>
  <si>
    <t xml:space="preserve">      + Về số lượng: </t>
  </si>
  <si>
    <t xml:space="preserve">      + Về giá trị:</t>
  </si>
  <si>
    <t xml:space="preserve">* Danh sách các công ty con quan trọng: </t>
  </si>
  <si>
    <t>14- Chi phí trả trước dài hạn</t>
  </si>
  <si>
    <t>15- Vay và nợ ngắn hạn</t>
  </si>
  <si>
    <t xml:space="preserve"> - Vay ngắn hạn</t>
  </si>
  <si>
    <t xml:space="preserve"> - Nợ dài hạn đến hạn trả</t>
  </si>
  <si>
    <t>16- Thuế và các khoản phải nộp nhà nước</t>
  </si>
  <si>
    <t xml:space="preserve"> - Thuế GTGT</t>
  </si>
  <si>
    <t xml:space="preserve"> - Thuế Tiêu thụ đặc biệt</t>
  </si>
  <si>
    <t xml:space="preserve"> - Thuế xuất, nhập khẩu</t>
  </si>
  <si>
    <t xml:space="preserve"> - Thuế TNDN</t>
  </si>
  <si>
    <t xml:space="preserve"> - Thuế thu nhập cá nhân</t>
  </si>
  <si>
    <t xml:space="preserve"> - Thuế tài nguyên</t>
  </si>
  <si>
    <t xml:space="preserve"> - Thuế nhà đất và tiền thuê đất</t>
  </si>
  <si>
    <t xml:space="preserve"> - Các loại thuế khác</t>
  </si>
  <si>
    <t xml:space="preserve">         ...</t>
  </si>
  <si>
    <t xml:space="preserve"> - Các khoản phí,lệ phí và các khoản phải nộp khác</t>
  </si>
  <si>
    <t xml:space="preserve">17- Chi phí phải trả </t>
  </si>
  <si>
    <t xml:space="preserve">     -Trích trước chi phí tiền lương trong thời gian nghỉ phép</t>
  </si>
  <si>
    <t xml:space="preserve">     -Chi phí sửa chữa lớn tài sản cố định</t>
  </si>
  <si>
    <t xml:space="preserve">     -Trích trước lãi vay phải trả</t>
  </si>
  <si>
    <t xml:space="preserve">     -Trích trước chi phí khác phải trả</t>
  </si>
  <si>
    <t>18- Các khoản phải trả, phải nộp ngắn hạn khác</t>
  </si>
  <si>
    <t xml:space="preserve">    - Tài sản thừa chờ xử lý</t>
  </si>
  <si>
    <t xml:space="preserve">    - Bảo hiểm y tế</t>
  </si>
  <si>
    <t xml:space="preserve">    - Bảo hiểm xã hội</t>
  </si>
  <si>
    <t xml:space="preserve">    - Kinh phí công đoàn</t>
  </si>
  <si>
    <t xml:space="preserve">    - Doanh thu chưa thực hiện</t>
  </si>
  <si>
    <t xml:space="preserve">    - Nhận ký quỹ ký cược ngắn hạn</t>
  </si>
  <si>
    <t xml:space="preserve">    - Quĩ quản lý của cấp trên</t>
  </si>
  <si>
    <t xml:space="preserve">    - Cổ tức phải trả</t>
  </si>
  <si>
    <t xml:space="preserve">    - Các khoản phải trả, phải nộp khác</t>
  </si>
  <si>
    <r>
      <t xml:space="preserve"> </t>
    </r>
    <r>
      <rPr>
        <b/>
        <sz val="12"/>
        <color indexed="8"/>
        <rFont val="Times New Roman"/>
        <family val="1"/>
      </rPr>
      <t>Cộng</t>
    </r>
  </si>
  <si>
    <t>19- Phải trả dài hạn nội bộ</t>
  </si>
  <si>
    <t xml:space="preserve">    - Vay dài hạn nội bộ</t>
  </si>
  <si>
    <t xml:space="preserve">    -......</t>
  </si>
  <si>
    <t xml:space="preserve">    - Phải trả dài hạn nội bộ khác                  </t>
  </si>
  <si>
    <r>
      <t xml:space="preserve">                    </t>
    </r>
    <r>
      <rPr>
        <b/>
        <sz val="12"/>
        <color indexed="8"/>
        <rFont val="Times New Roman"/>
        <family val="1"/>
      </rPr>
      <t>Cộng</t>
    </r>
  </si>
  <si>
    <r>
      <t xml:space="preserve">         </t>
    </r>
    <r>
      <rPr>
        <b/>
        <sz val="12"/>
        <color indexed="8"/>
        <rFont val="Times New Roman"/>
        <family val="1"/>
      </rPr>
      <t>...</t>
    </r>
  </si>
  <si>
    <t xml:space="preserve"> 20- Vay và nợ dài hạn</t>
  </si>
  <si>
    <t xml:space="preserve">   a- Vay dài hạn</t>
  </si>
  <si>
    <t xml:space="preserve"> - Vay ngân hàng</t>
  </si>
  <si>
    <t xml:space="preserve"> - Vay đối tượng khác: Ngân hàng PTN chi nhánh Sa Đéc</t>
  </si>
  <si>
    <t xml:space="preserve"> - Trái phiếu phát hành</t>
  </si>
  <si>
    <t xml:space="preserve">   b- Nợ dài hạn</t>
  </si>
  <si>
    <t xml:space="preserve"> - Thuê tài chính</t>
  </si>
  <si>
    <t xml:space="preserve"> - Nợ dài hạn khác</t>
  </si>
  <si>
    <t xml:space="preserve"> - Các khoản nợ thuê tài chính</t>
  </si>
  <si>
    <t>21- Tài sản thuế thu nhập hoãn lai và thuế thu nhập hoãn lại phải trả</t>
  </si>
  <si>
    <r>
      <t xml:space="preserve">              3. </t>
    </r>
    <r>
      <rPr>
        <sz val="11"/>
        <color indexed="8"/>
        <rFont val="Times New Roman"/>
        <family val="1"/>
      </rPr>
      <t>Trình bày những biến động trong nguồn vốn chủ sở hữu và giá trị lũy kế</t>
    </r>
  </si>
  <si>
    <t>22- Vốn chủ sở hữu</t>
  </si>
  <si>
    <t xml:space="preserve"> a - Bảng đối chiếu biến động của Vốn chủ sở hữu</t>
  </si>
  <si>
    <t xml:space="preserve">Vốn đầu tư </t>
  </si>
  <si>
    <t>Thặng dư vốn cổ phần</t>
  </si>
  <si>
    <t xml:space="preserve">Vốn khác của chủ sở hữu </t>
  </si>
  <si>
    <t>Cổ phiếu quỹ</t>
  </si>
  <si>
    <t>Chênh lệch đánh giá lại tài sản</t>
  </si>
  <si>
    <t>Chênh lệch tỷ giá hối đoái</t>
  </si>
  <si>
    <t>Quỹ đầu tư phát triển</t>
  </si>
  <si>
    <t>Quỹ dự phòng tài chính</t>
  </si>
  <si>
    <t>Quỹ khen thưởng, phúc lợi</t>
  </si>
  <si>
    <t>Nguồn vốn đầu tư xây dựng cơ bản</t>
  </si>
  <si>
    <t>Lợi nhuận sau thuế chưa phân phối</t>
  </si>
  <si>
    <t>của chủ sở hữu</t>
  </si>
  <si>
    <t>A</t>
  </si>
  <si>
    <t>Số dư đầu năm trước</t>
  </si>
  <si>
    <t xml:space="preserve"> -Tăng vốn trong  năm trước</t>
  </si>
  <si>
    <t xml:space="preserve"> -Lãi trong  năm trước</t>
  </si>
  <si>
    <t xml:space="preserve"> -Tăng khác</t>
  </si>
  <si>
    <t xml:space="preserve"> - Giảm vốn trong   năm trước</t>
  </si>
  <si>
    <t xml:space="preserve"> - Lỗ trong  năm trước</t>
  </si>
  <si>
    <t xml:space="preserve"> - Giảm khác</t>
  </si>
  <si>
    <t xml:space="preserve">Số dư cuối  năm trước </t>
  </si>
  <si>
    <t>Số dư đầu năm nay</t>
  </si>
  <si>
    <t xml:space="preserve"> - Tăng vốn trong năm nay</t>
  </si>
  <si>
    <t xml:space="preserve"> - Lãi trong  năm nay</t>
  </si>
  <si>
    <t xml:space="preserve">  - Tăng khác</t>
  </si>
  <si>
    <t xml:space="preserve"> -Giảm vốn trong  năm nay</t>
  </si>
  <si>
    <t xml:space="preserve"> -Lỗ trong  năm nay</t>
  </si>
  <si>
    <t>Số dư cuối  năm nay</t>
  </si>
  <si>
    <t xml:space="preserve"> b- Chi tiết vốn đầu tư của chủ sở hữu</t>
  </si>
  <si>
    <t xml:space="preserve">      -Vốn góp của nhà nước</t>
  </si>
  <si>
    <t xml:space="preserve">      -Vốn góp của các đối tượng khác</t>
  </si>
  <si>
    <t xml:space="preserve">      -....</t>
  </si>
  <si>
    <t xml:space="preserve"> c- Các giao dịch về vốn với các chủ sở hữu và phân phối cổ tức, lợi nhuận</t>
  </si>
  <si>
    <t>Q4 Năm nay</t>
  </si>
  <si>
    <t>Q4 Năm trước</t>
  </si>
  <si>
    <t xml:space="preserve">     - Vốn đầu tư của chủ sở hữu</t>
  </si>
  <si>
    <t xml:space="preserve">               + Vốn góp đầu năm</t>
  </si>
  <si>
    <t xml:space="preserve">               + Vốn góp tăng trong kỳ</t>
  </si>
  <si>
    <t xml:space="preserve">               + Vốn góp giảm trong kỳ</t>
  </si>
  <si>
    <t xml:space="preserve">               + Vốn góp cuối năm</t>
  </si>
  <si>
    <t xml:space="preserve">     - Cổ tức, lợi nhuận đã chia: trong kỳ đã chia cổ tức năm 2010 bằng cổ phiếu 20%VCP</t>
  </si>
  <si>
    <t xml:space="preserve">        Đã chi cổ tức 6 tháng đầu năm 2012 10% VCP vào quý 4.</t>
  </si>
  <si>
    <t xml:space="preserve"> d- Cổ tức</t>
  </si>
  <si>
    <t xml:space="preserve"> đ- Cổ phiếu</t>
  </si>
  <si>
    <t xml:space="preserve">  Số lượng cổ phiếu từ đầu năm đến cuối quý này tăng : 1.191.178 cổ phiếu .</t>
  </si>
  <si>
    <t>Tổng cộng 7.147.580 cổ phiếu phổ thông đang lưu hành</t>
  </si>
  <si>
    <t>* Mệnh giá cổ phiếu :...…10.000 đ</t>
  </si>
  <si>
    <t xml:space="preserve"> e- Các quỹ của doanh nghiệp</t>
  </si>
  <si>
    <t xml:space="preserve">    - Quỹ đầu tư phát triển</t>
  </si>
  <si>
    <t xml:space="preserve">    - Quỹ dự phòng tài chính</t>
  </si>
  <si>
    <t xml:space="preserve">    - Quỹ khác thuộc vốn chủ sở hữu</t>
  </si>
  <si>
    <t xml:space="preserve"> g- Thu nhập và chi phí, lãi hoặc lỗ được hạch toán trực tiếp vào</t>
  </si>
  <si>
    <t xml:space="preserve"> Vốn chủ sở hữu theo qui định của các chuẩn mực kế toán cụ thể: </t>
  </si>
  <si>
    <t xml:space="preserve">  23- Nguồn kinh phí</t>
  </si>
  <si>
    <t xml:space="preserve"> Q4 Năm trước</t>
  </si>
  <si>
    <t xml:space="preserve">  24- Tài sản thuê ngoài</t>
  </si>
  <si>
    <r>
      <t xml:space="preserve">          </t>
    </r>
    <r>
      <rPr>
        <b/>
        <sz val="12"/>
        <color indexed="8"/>
        <rFont val="Times New Roman"/>
        <family val="1"/>
      </rPr>
      <t xml:space="preserve">  4.</t>
    </r>
    <r>
      <rPr>
        <sz val="12"/>
        <color indexed="8"/>
        <rFont val="Times New Roman"/>
        <family val="1"/>
      </rPr>
      <t xml:space="preserve">Không có sự thay đổi về tính chất,giá trị của các ước tính kế toán ảnh hưởng đến kỳ kế toán giữa </t>
    </r>
  </si>
  <si>
    <t>niên độ hiện tại.</t>
  </si>
  <si>
    <r>
      <t xml:space="preserve">     </t>
    </r>
    <r>
      <rPr>
        <b/>
        <sz val="12"/>
        <color indexed="8"/>
        <rFont val="Times New Roman"/>
        <family val="1"/>
      </rPr>
      <t xml:space="preserve">       5.</t>
    </r>
    <r>
      <rPr>
        <sz val="12"/>
        <color indexed="8"/>
        <rFont val="Times New Roman"/>
        <family val="1"/>
      </rPr>
      <t>Trình bày việc phát hành ,mua lại và hoàn trả các chứng khoán nợ và chứng khoán vốn.</t>
    </r>
  </si>
  <si>
    <r>
      <t xml:space="preserve">            6.</t>
    </r>
    <r>
      <rPr>
        <sz val="12"/>
        <color indexed="8"/>
        <rFont val="Times New Roman"/>
        <family val="1"/>
      </rPr>
      <t>Cổ tức đã trả</t>
    </r>
  </si>
  <si>
    <t xml:space="preserve">     - Cổ tức, lợi nhuận đã chia: </t>
  </si>
  <si>
    <t xml:space="preserve">        Đã chi cổ tức 6 tháng đầu năm 2012 10% VCP và quý 4.</t>
  </si>
  <si>
    <r>
      <t xml:space="preserve">     </t>
    </r>
    <r>
      <rPr>
        <b/>
        <sz val="12"/>
        <color indexed="8"/>
        <rFont val="Times New Roman"/>
        <family val="1"/>
      </rPr>
      <t xml:space="preserve">       7. </t>
    </r>
    <r>
      <rPr>
        <sz val="12"/>
        <color indexed="8"/>
        <rFont val="Times New Roman"/>
        <family val="1"/>
      </rPr>
      <t>Trình bày doanh thu và kết quả kinh doanh ( áp dụng cho công ty niêm yết )</t>
    </r>
  </si>
  <si>
    <t xml:space="preserve"> Q4 Năm nay</t>
  </si>
  <si>
    <t xml:space="preserve">  25- Tổng doanh thu bán hàng và cung cấp dịch vụ</t>
  </si>
  <si>
    <t>Trong đó :</t>
  </si>
  <si>
    <t xml:space="preserve"> -Doanh thu bán hàng</t>
  </si>
  <si>
    <t xml:space="preserve"> -Doanh thu ccdv</t>
  </si>
  <si>
    <t>Chia theo thị trường</t>
  </si>
  <si>
    <t>+</t>
  </si>
  <si>
    <t>Doanh   thu xuất khẩu</t>
  </si>
  <si>
    <t>Doanh   thu nội địa</t>
  </si>
  <si>
    <t>Chia theo mặt hàng</t>
  </si>
  <si>
    <t>Bánh phồng tôm</t>
  </si>
  <si>
    <t>Mặt hàng khác</t>
  </si>
  <si>
    <t xml:space="preserve"> -Doanh thu cung cấp dịch vụ</t>
  </si>
  <si>
    <t xml:space="preserve">  26-Các khoản giảm trừ doanh thu</t>
  </si>
  <si>
    <t xml:space="preserve"> -Hàng bán bị trả lại (bánh phồng tôm)</t>
  </si>
  <si>
    <t xml:space="preserve"> -Giảm giá hàng bán</t>
  </si>
  <si>
    <t xml:space="preserve"> -Thuế TTĐB</t>
  </si>
  <si>
    <t xml:space="preserve">  27-Doanh thu thuần về bán hàng và cung cấp d.vụ</t>
  </si>
  <si>
    <t xml:space="preserve">  28-Gía vốn hàng bán</t>
  </si>
  <si>
    <t xml:space="preserve"> -Giá vốn vật tư,hàng hoá</t>
  </si>
  <si>
    <t xml:space="preserve"> -Giá vốn thành phẩm</t>
  </si>
  <si>
    <t xml:space="preserve">  29-Doanh thu hoạt động tài chính</t>
  </si>
  <si>
    <t xml:space="preserve"> -Lãi tiền gửi ,tiền cho vay</t>
  </si>
  <si>
    <t xml:space="preserve"> -Doanh thu hoạt động tài chính khác</t>
  </si>
  <si>
    <t xml:space="preserve">  30-Chi phí tài chính</t>
  </si>
  <si>
    <t xml:space="preserve"> -Lãi tiền vay</t>
  </si>
  <si>
    <t xml:space="preserve"> -Chi phí tài chính khác</t>
  </si>
  <si>
    <t xml:space="preserve">  31- Chi phí thuế thu nhập doanh nghiệp hiện hành</t>
  </si>
  <si>
    <t xml:space="preserve">  32-Chi phí thuế thu nhập doanh nghiệp hoãn lại </t>
  </si>
  <si>
    <t xml:space="preserve">  33-Chi phí sxkd theo yếu tố</t>
  </si>
  <si>
    <t xml:space="preserve"> -Chi phí nguyên vật  liệu</t>
  </si>
  <si>
    <t xml:space="preserve"> -Chi phí nhân công</t>
  </si>
  <si>
    <t xml:space="preserve"> -chi phí khấu hao tài sản cố định</t>
  </si>
  <si>
    <t xml:space="preserve"> -chi phí dịch vụ mua ngoài</t>
  </si>
  <si>
    <t xml:space="preserve"> -chi phí khác bằng tiền</t>
  </si>
  <si>
    <t>*</t>
  </si>
  <si>
    <t>Kết quả kinh doanh</t>
  </si>
  <si>
    <t>Tổng lợi nhuận trước thuế</t>
  </si>
  <si>
    <t xml:space="preserve"> -Lợi nhuận từ hoạt động kinh doanh</t>
  </si>
  <si>
    <t xml:space="preserve"> -Lợi nhuận khác</t>
  </si>
  <si>
    <r>
      <t xml:space="preserve">            8.</t>
    </r>
    <r>
      <rPr>
        <sz val="12"/>
        <color indexed="8"/>
        <rFont val="Times New Roman"/>
        <family val="1"/>
      </rPr>
      <t>Sự kiện trọng yếu phát sinh sau ngày kết thúc kỳ kế toán giữa niên độ</t>
    </r>
  </si>
  <si>
    <t xml:space="preserve">                Sự cạnh tranh trên thị trường quốc tế vẫn tiếp diễn.</t>
  </si>
  <si>
    <t xml:space="preserve">                Hàng hoá tiêu thụ ,sản lượng sản xuất - tiêu thụ ở mức khá.</t>
  </si>
  <si>
    <r>
      <t xml:space="preserve">            9. </t>
    </r>
    <r>
      <rPr>
        <sz val="12"/>
        <color indexed="8"/>
        <rFont val="Times New Roman"/>
        <family val="1"/>
      </rPr>
      <t>Trình bày những thay đổi trong các khoản nợ tiềm tàng hoặc tài sản tiềm  tàng.</t>
    </r>
  </si>
  <si>
    <r>
      <t xml:space="preserve">           10. </t>
    </r>
    <r>
      <rPr>
        <sz val="12"/>
        <color indexed="8"/>
        <rFont val="Times New Roman"/>
        <family val="1"/>
      </rPr>
      <t>Các thông tin khác.</t>
    </r>
  </si>
  <si>
    <t xml:space="preserve">                 Hướng tới ,công ty đang tăng cường nhân lực cho bộ phận marketing .</t>
  </si>
  <si>
    <t xml:space="preserve">                và sẽ tích cực tìm kiếm thị trường khách hàng mới.</t>
  </si>
  <si>
    <t>Trong năm công ty đã tăng đơn giá tiền lương so với năm 2011 cho phù hợp với giá cả thị trường</t>
  </si>
  <si>
    <t>Tiếp tục đa dạng hoá các sản phẩm: cơm cháy chà bông,bánh ướt,mì quảng…</t>
  </si>
  <si>
    <t>nghiên cứu quy trình sản xuất và nguyên liệu thay thế rẻ hơn  để giảm giá thành , tăng sức cạnh tranh</t>
  </si>
  <si>
    <t xml:space="preserve"> trên thị trường quốc tế.</t>
  </si>
  <si>
    <t>Lập, Ngày 20. tháng 01. năm .2013..</t>
  </si>
  <si>
    <t xml:space="preserve">         Kế toán trưởng</t>
  </si>
  <si>
    <t xml:space="preserve">  (Ký, họ tên)</t>
  </si>
  <si>
    <t xml:space="preserve">         (Ký, họ tên)</t>
  </si>
  <si>
    <t>(Ký,họ tên,đóng dấu)</t>
  </si>
</sst>
</file>

<file path=xl/styles.xml><?xml version="1.0" encoding="utf-8"?>
<styleSheet xmlns="http://schemas.openxmlformats.org/spreadsheetml/2006/main">
  <numFmts count="35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5" formatCode="_ * #,##0_ ;_ * \-#,##0_ ;_ * &quot;-&quot;_ ;_ @_ "/>
    <numFmt numFmtId="166" formatCode="_ * #,##0.00_ ;_ * \-#,##0.00_ ;_ * &quot;-&quot;??_ ;_ @_ "/>
    <numFmt numFmtId="167" formatCode="_(* #,##0_);_(* \(#,##0\);_(* &quot;-&quot;??_);_(@_)"/>
    <numFmt numFmtId="168" formatCode="#,##0.000"/>
    <numFmt numFmtId="172" formatCode="#,##0.0"/>
    <numFmt numFmtId="173" formatCode="0.0"/>
    <numFmt numFmtId="174" formatCode="0.000"/>
    <numFmt numFmtId="187" formatCode="#,##0\ &quot;FB&quot;;\-#,##0\ &quot;FB&quot;"/>
    <numFmt numFmtId="188" formatCode="_-&quot;$&quot;* #,##0_-;\-&quot;$&quot;* #,##0_-;_-&quot;$&quot;* &quot;-&quot;_-;_-@_-"/>
    <numFmt numFmtId="189" formatCode="_-* #,##0_-;\-* #,##0_-;_-* &quot;-&quot;_-;_-@_-"/>
    <numFmt numFmtId="190" formatCode="_-* #,##0.00_-;\-* #,##0.00_-;_-* &quot;-&quot;??_-;_-@_-"/>
    <numFmt numFmtId="191" formatCode="#,##0.000000"/>
    <numFmt numFmtId="192" formatCode="#,##0.0000000"/>
    <numFmt numFmtId="193" formatCode="#,##0.00000000"/>
    <numFmt numFmtId="194" formatCode="_(* #,##0.00000000_);_(* \(#,##0.00000000\);_(* &quot;-&quot;??_);_(@_)"/>
    <numFmt numFmtId="195" formatCode="##,###,###,###,000"/>
    <numFmt numFmtId="196" formatCode="##,###,###,##0.00"/>
    <numFmt numFmtId="197" formatCode="#,##0.0000000000"/>
    <numFmt numFmtId="198" formatCode="_-* #,##0_ñ_-;\-* #,##0_ñ_-;_-* &quot;-&quot;_ñ_-;_-@_-"/>
    <numFmt numFmtId="199" formatCode="_-* #,##0.00_ñ_-;\-* #,##0.00_ñ_-;_-* &quot;-&quot;??_ñ_-;_-@_-"/>
    <numFmt numFmtId="200" formatCode="_-* #,##0\ &quot;F&quot;_-;\-* #,##0\ &quot;F&quot;_-;_-* &quot;-&quot;\ &quot;F&quot;_-;_-@_-"/>
    <numFmt numFmtId="201" formatCode="_-* #,##0\ _F_-;\-* #,##0\ _F_-;_-* &quot;-&quot;\ _F_-;_-@_-"/>
    <numFmt numFmtId="202" formatCode="_-* #,##0.00\ &quot;F&quot;_-;\-* #,##0.00\ &quot;F&quot;_-;_-* &quot;-&quot;??\ &quot;F&quot;_-;_-@_-"/>
    <numFmt numFmtId="203" formatCode="_-&quot;$&quot;* #,##0.00_-;\-&quot;$&quot;* #,##0.00_-;_-&quot;$&quot;* &quot;-&quot;??_-;_-@_-"/>
    <numFmt numFmtId="204" formatCode="_-* #,##0.0_-;\-* #,##0.0_-;_-* &quot;-&quot;??_-;_-@_-"/>
    <numFmt numFmtId="205" formatCode="_-* #,##0_-;\-* #,##0_-;_-* &quot;-&quot;??_-;_-@_-"/>
    <numFmt numFmtId="206" formatCode="#,##0.00;[Red]#,##0.00"/>
    <numFmt numFmtId="207" formatCode="#,##0\ &quot;FB&quot;;[Red]\-#,##0\ &quot;FB&quot;"/>
    <numFmt numFmtId="208" formatCode="#,##0.00\ &quot;FB&quot;;\-#,##0.00\ &quot;FB&quot;"/>
    <numFmt numFmtId="209" formatCode="#,##0.00\ &quot;FB&quot;;[Red]\-#,##0.00\ &quot;FB&quot;"/>
    <numFmt numFmtId="210" formatCode="_ * #,##0_ ;_ * \-#,##0_ ;_ * &quot;-&quot;??_ ;_ @_ "/>
    <numFmt numFmtId="211" formatCode="_(* #,##0.0000000_);_(* \(#,##0.0000000\);_(* &quot;-&quot;??_);_(@_)"/>
  </numFmts>
  <fonts count="94">
    <font>
      <sz val="10"/>
      <name val="Arial"/>
    </font>
    <font>
      <sz val="10"/>
      <name val="Arial"/>
    </font>
    <font>
      <sz val="10"/>
      <name val="VNI-Times"/>
    </font>
    <font>
      <sz val="10"/>
      <name val=".VnArial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sz val="10"/>
      <name val="Arial"/>
      <family val="2"/>
    </font>
    <font>
      <sz val="12"/>
      <name val="Vni-times"/>
    </font>
    <font>
      <sz val="12"/>
      <name val="¹ÙÅÁÃ¼"/>
      <charset val="129"/>
    </font>
    <font>
      <sz val="12"/>
      <name val="¹UAAA¼"/>
      <family val="3"/>
      <charset val="129"/>
    </font>
    <font>
      <sz val="11"/>
      <name val="µ¸¿ò"/>
      <charset val="129"/>
    </font>
    <font>
      <b/>
      <sz val="10"/>
      <name val="Helv"/>
    </font>
    <font>
      <sz val="12"/>
      <name val="VNI-Helve-Condense"/>
    </font>
    <font>
      <sz val="8"/>
      <name val="Arial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</font>
    <font>
      <b/>
      <sz val="11"/>
      <name val="Helv"/>
    </font>
    <font>
      <sz val="12"/>
      <name val="Arial"/>
      <family val="2"/>
    </font>
    <font>
      <sz val="11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2"/>
      <name val=".VnTime"/>
    </font>
    <font>
      <sz val="10"/>
      <name val="굴림체"/>
      <family val="3"/>
      <charset val="129"/>
    </font>
    <font>
      <sz val="10"/>
      <name val=" "/>
      <family val="1"/>
      <charset val="136"/>
    </font>
    <font>
      <sz val="12"/>
      <name val="Times New Roman"/>
      <family val="1"/>
    </font>
    <font>
      <sz val="10"/>
      <name val="??"/>
      <family val="3"/>
      <charset val="129"/>
    </font>
    <font>
      <sz val="10"/>
      <name val="Albertus Extra Bold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color indexed="8"/>
      <name val=".VnTimeH"/>
    </font>
    <font>
      <b/>
      <sz val="12"/>
      <color indexed="8"/>
      <name val=".VnTime"/>
    </font>
    <font>
      <sz val="12"/>
      <color indexed="8"/>
      <name val=".VnTime"/>
    </font>
    <font>
      <i/>
      <sz val="12"/>
      <color indexed="8"/>
      <name val=".VnTime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lbertus Extra Bold"/>
      <family val="2"/>
    </font>
    <font>
      <b/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VNI-Times"/>
    </font>
    <font>
      <b/>
      <sz val="11"/>
      <color indexed="8"/>
      <name val="Times New Roman"/>
      <family val="1"/>
    </font>
    <font>
      <sz val="11.5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1"/>
      <name val="Arial"/>
    </font>
    <font>
      <sz val="11"/>
      <name val="Albertus Extra Bold"/>
      <family val="2"/>
    </font>
    <font>
      <b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Albertus Extra Bold"/>
      <family val="2"/>
    </font>
    <font>
      <i/>
      <sz val="11"/>
      <color indexed="8"/>
      <name val="Times New Roman"/>
      <family val="1"/>
    </font>
    <font>
      <b/>
      <sz val="11"/>
      <color indexed="63"/>
      <name val="Times New Roman"/>
      <family val="1"/>
    </font>
    <font>
      <b/>
      <u/>
      <sz val="12"/>
      <name val="Times New Roman"/>
      <family val="1"/>
    </font>
    <font>
      <b/>
      <sz val="14"/>
      <name val="Times New Roman"/>
      <family val="1"/>
    </font>
    <font>
      <b/>
      <i/>
      <sz val="11"/>
      <name val="Times New Roman"/>
      <family val="1"/>
    </font>
    <font>
      <i/>
      <sz val="11.5"/>
      <name val="Times New Roman"/>
      <family val="1"/>
    </font>
    <font>
      <b/>
      <sz val="11.5"/>
      <name val="Times New Roman"/>
      <family val="1"/>
    </font>
    <font>
      <sz val="11.5"/>
      <name val="Times New Roman"/>
      <family val="1"/>
    </font>
    <font>
      <sz val="10.5"/>
      <name val="Times New Roman"/>
      <family val="1"/>
    </font>
    <font>
      <sz val="10.5"/>
      <name val="Albertus Extra Bold"/>
      <family val="2"/>
    </font>
    <font>
      <b/>
      <sz val="10.5"/>
      <name val="Times New Roman"/>
      <family val="1"/>
    </font>
    <font>
      <i/>
      <sz val="11.5"/>
      <color indexed="8"/>
      <name val="Times New Roman"/>
      <family val="1"/>
    </font>
    <font>
      <i/>
      <sz val="10"/>
      <name val="Arial"/>
      <family val="2"/>
    </font>
    <font>
      <b/>
      <sz val="11.5"/>
      <color indexed="8"/>
      <name val="Times New Roman"/>
      <family val="1"/>
    </font>
    <font>
      <b/>
      <u/>
      <sz val="11.5"/>
      <name val="Times New Roman"/>
      <family val="1"/>
    </font>
    <font>
      <u/>
      <sz val="11.5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b/>
      <sz val="10"/>
      <name val="Arial"/>
      <family val="2"/>
    </font>
    <font>
      <sz val="10"/>
      <name val="Albertus Extra Bold"/>
      <family val="2"/>
    </font>
    <font>
      <b/>
      <sz val="10"/>
      <color indexed="8"/>
      <name val="Arial"/>
      <family val="2"/>
    </font>
    <font>
      <sz val="10"/>
      <color indexed="4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VNI-Bodon"/>
    </font>
    <font>
      <sz val="7"/>
      <color indexed="8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</font>
    <font>
      <sz val="10"/>
      <color indexed="22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Arial"/>
    </font>
    <font>
      <sz val="10"/>
      <color indexed="8"/>
      <name val="Arial"/>
      <family val="2"/>
    </font>
    <font>
      <sz val="11"/>
      <color indexed="10"/>
      <name val="Times New Roman"/>
      <family val="1"/>
    </font>
    <font>
      <sz val="10"/>
      <color indexed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39">
    <xf numFmtId="0" fontId="0" fillId="0" borderId="0"/>
    <xf numFmtId="188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7" fillId="0" borderId="0"/>
    <xf numFmtId="187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199" fontId="2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2" fillId="0" borderId="0" applyFont="0" applyFill="0" applyBorder="0" applyAlignment="0" applyProtection="0"/>
    <xf numFmtId="187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199" fontId="2" fillId="0" borderId="0" applyFont="0" applyFill="0" applyBorder="0" applyAlignment="0" applyProtection="0"/>
    <xf numFmtId="190" fontId="8" fillId="0" borderId="0" applyFont="0" applyFill="0" applyBorder="0" applyAlignment="0" applyProtection="0"/>
    <xf numFmtId="189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87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89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199" fontId="2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200" fontId="2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199" fontId="2" fillId="0" borderId="0" applyFont="0" applyFill="0" applyBorder="0" applyAlignment="0" applyProtection="0"/>
    <xf numFmtId="188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189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211" fontId="8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194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2" fillId="0" borderId="0"/>
    <xf numFmtId="202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93" fontId="13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38" fontId="14" fillId="2" borderId="0" applyNumberFormat="0" applyBorder="0" applyAlignment="0" applyProtection="0"/>
    <xf numFmtId="0" fontId="15" fillId="0" borderId="0">
      <alignment horizontal="left"/>
    </xf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98" fontId="2" fillId="0" borderId="0" applyFont="0" applyFill="0" applyBorder="0" applyAlignment="0" applyProtection="0"/>
    <xf numFmtId="10" fontId="14" fillId="2" borderId="3" applyNumberFormat="0" applyBorder="0" applyAlignment="0" applyProtection="0"/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0" fontId="19" fillId="0" borderId="4"/>
    <xf numFmtId="188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20" fillId="0" borderId="0" applyNumberFormat="0" applyFont="0" applyFill="0" applyAlignment="0"/>
    <xf numFmtId="0" fontId="1" fillId="0" borderId="0"/>
    <xf numFmtId="10" fontId="1" fillId="0" borderId="0" applyFont="0" applyFill="0" applyBorder="0" applyAlignment="0" applyProtection="0"/>
    <xf numFmtId="189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19" fillId="0" borderId="0"/>
    <xf numFmtId="188" fontId="2" fillId="0" borderId="0" applyFont="0" applyFill="0" applyBorder="0" applyAlignment="0" applyProtection="0"/>
    <xf numFmtId="187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72" fontId="21" fillId="0" borderId="5">
      <alignment horizontal="right" vertical="center"/>
    </xf>
    <xf numFmtId="209" fontId="1" fillId="0" borderId="5">
      <alignment horizontal="right" vertical="center"/>
    </xf>
    <xf numFmtId="210" fontId="1" fillId="0" borderId="5">
      <alignment horizontal="right" vertical="center"/>
    </xf>
    <xf numFmtId="168" fontId="21" fillId="3" borderId="6" applyFont="0" applyFill="0" applyBorder="0"/>
    <xf numFmtId="174" fontId="21" fillId="0" borderId="5">
      <alignment horizontal="center"/>
    </xf>
    <xf numFmtId="188" fontId="8" fillId="0" borderId="0" applyFont="0" applyFill="0" applyBorder="0" applyAlignment="0" applyProtection="0"/>
    <xf numFmtId="0" fontId="7" fillId="0" borderId="7" applyNumberFormat="0" applyFont="0" applyFill="0" applyAlignment="0" applyProtection="0"/>
    <xf numFmtId="173" fontId="21" fillId="0" borderId="0"/>
    <xf numFmtId="187" fontId="21" fillId="0" borderId="3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>
      <alignment vertical="center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97" fontId="13" fillId="0" borderId="0" applyFont="0" applyFill="0" applyBorder="0" applyAlignment="0" applyProtection="0"/>
    <xf numFmtId="167" fontId="28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29" fillId="0" borderId="0"/>
    <xf numFmtId="0" fontId="25" fillId="0" borderId="0" applyProtection="0"/>
    <xf numFmtId="189" fontId="26" fillId="0" borderId="0" applyFont="0" applyFill="0" applyBorder="0" applyAlignment="0" applyProtection="0"/>
    <xf numFmtId="40" fontId="27" fillId="0" borderId="0" applyFont="0" applyFill="0" applyBorder="0" applyAlignment="0" applyProtection="0"/>
    <xf numFmtId="188" fontId="26" fillId="0" borderId="0" applyFont="0" applyFill="0" applyBorder="0" applyAlignment="0" applyProtection="0"/>
    <xf numFmtId="6" fontId="27" fillId="0" borderId="0" applyFont="0" applyFill="0" applyBorder="0" applyAlignment="0" applyProtection="0"/>
    <xf numFmtId="203" fontId="26" fillId="0" borderId="0" applyFont="0" applyFill="0" applyBorder="0" applyAlignment="0" applyProtection="0"/>
  </cellStyleXfs>
  <cellXfs count="504">
    <xf numFmtId="0" fontId="0" fillId="0" borderId="0" xfId="0"/>
    <xf numFmtId="167" fontId="48" fillId="0" borderId="0" xfId="77" applyNumberFormat="1" applyFont="1" applyAlignment="1">
      <alignment horizontal="center" vertical="top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78" fillId="0" borderId="0" xfId="0" applyFont="1" applyAlignment="1">
      <alignment horizontal="justify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 vertical="top" wrapText="1"/>
    </xf>
    <xf numFmtId="0" fontId="7" fillId="0" borderId="0" xfId="10" applyFont="1" applyFill="1"/>
    <xf numFmtId="0" fontId="7" fillId="0" borderId="8" xfId="10" applyFont="1" applyFill="1" applyBorder="1"/>
    <xf numFmtId="0" fontId="32" fillId="0" borderId="9" xfId="10" applyFont="1" applyFill="1" applyBorder="1"/>
    <xf numFmtId="0" fontId="7" fillId="0" borderId="9" xfId="10" quotePrefix="1" applyFont="1" applyFill="1" applyBorder="1"/>
    <xf numFmtId="0" fontId="32" fillId="0" borderId="10" xfId="10" applyFont="1" applyFill="1" applyBorder="1"/>
    <xf numFmtId="0" fontId="7" fillId="0" borderId="10" xfId="10" quotePrefix="1" applyFont="1" applyFill="1" applyBorder="1"/>
    <xf numFmtId="0" fontId="7" fillId="0" borderId="10" xfId="10" applyFont="1" applyFill="1" applyBorder="1"/>
    <xf numFmtId="0" fontId="7" fillId="0" borderId="11" xfId="10" applyFont="1" applyFill="1" applyBorder="1"/>
    <xf numFmtId="0" fontId="7" fillId="0" borderId="11" xfId="10" quotePrefix="1" applyFont="1" applyFill="1" applyBorder="1"/>
    <xf numFmtId="0" fontId="34" fillId="0" borderId="0" xfId="0" applyFont="1" applyAlignment="1">
      <alignment vertical="top" wrapText="1"/>
    </xf>
    <xf numFmtId="0" fontId="35" fillId="0" borderId="0" xfId="0" applyFont="1" applyAlignment="1">
      <alignment horizontal="justify"/>
    </xf>
    <xf numFmtId="0" fontId="35" fillId="0" borderId="12" xfId="0" applyFont="1" applyBorder="1" applyAlignment="1">
      <alignment horizontal="center" vertical="top" wrapText="1"/>
    </xf>
    <xf numFmtId="0" fontId="35" fillId="0" borderId="13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33" fillId="0" borderId="16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justify" vertical="top" wrapText="1"/>
    </xf>
    <xf numFmtId="0" fontId="37" fillId="0" borderId="18" xfId="0" applyFont="1" applyBorder="1" applyAlignment="1">
      <alignment horizontal="center" vertical="top" wrapText="1"/>
    </xf>
    <xf numFmtId="0" fontId="38" fillId="0" borderId="15" xfId="0" applyFont="1" applyBorder="1" applyAlignment="1">
      <alignment horizontal="center" vertical="top" wrapText="1"/>
    </xf>
    <xf numFmtId="0" fontId="35" fillId="0" borderId="13" xfId="0" applyFont="1" applyBorder="1" applyAlignment="1">
      <alignment horizontal="justify" vertical="top" wrapText="1"/>
    </xf>
    <xf numFmtId="0" fontId="33" fillId="0" borderId="15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justify" vertical="top" wrapText="1"/>
    </xf>
    <xf numFmtId="0" fontId="37" fillId="0" borderId="13" xfId="0" applyFont="1" applyBorder="1" applyAlignment="1">
      <alignment horizontal="justify" vertical="top" wrapText="1"/>
    </xf>
    <xf numFmtId="0" fontId="39" fillId="0" borderId="13" xfId="0" applyFont="1" applyBorder="1" applyAlignment="1">
      <alignment horizontal="justify" vertical="top" wrapText="1"/>
    </xf>
    <xf numFmtId="0" fontId="37" fillId="0" borderId="15" xfId="0" applyFont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vertical="top" wrapText="1"/>
    </xf>
    <xf numFmtId="0" fontId="34" fillId="0" borderId="13" xfId="0" applyFont="1" applyBorder="1" applyAlignment="1">
      <alignment vertical="top" wrapText="1"/>
    </xf>
    <xf numFmtId="0" fontId="34" fillId="0" borderId="19" xfId="0" applyFont="1" applyBorder="1" applyAlignment="1">
      <alignment vertical="top" wrapText="1"/>
    </xf>
    <xf numFmtId="0" fontId="34" fillId="0" borderId="16" xfId="0" applyFont="1" applyBorder="1" applyAlignment="1">
      <alignment horizontal="center" vertical="top" wrapText="1"/>
    </xf>
    <xf numFmtId="0" fontId="38" fillId="0" borderId="13" xfId="0" applyFont="1" applyBorder="1" applyAlignment="1">
      <alignment horizontal="center" vertical="top" wrapText="1"/>
    </xf>
    <xf numFmtId="0" fontId="33" fillId="0" borderId="20" xfId="0" applyFont="1" applyBorder="1" applyAlignment="1">
      <alignment horizontal="justify" vertical="top" wrapText="1"/>
    </xf>
    <xf numFmtId="0" fontId="33" fillId="0" borderId="21" xfId="0" applyFont="1" applyBorder="1" applyAlignment="1">
      <alignment horizontal="justify" vertical="top" wrapText="1"/>
    </xf>
    <xf numFmtId="0" fontId="34" fillId="0" borderId="0" xfId="0" applyFont="1" applyAlignment="1">
      <alignment horizontal="justify"/>
    </xf>
    <xf numFmtId="0" fontId="35" fillId="0" borderId="22" xfId="0" applyFont="1" applyBorder="1" applyAlignment="1">
      <alignment horizontal="center" vertical="top" wrapText="1"/>
    </xf>
    <xf numFmtId="0" fontId="35" fillId="0" borderId="23" xfId="0" applyFont="1" applyBorder="1" applyAlignment="1">
      <alignment horizontal="center" vertical="top" wrapText="1"/>
    </xf>
    <xf numFmtId="0" fontId="35" fillId="0" borderId="19" xfId="0" applyFont="1" applyBorder="1" applyAlignment="1">
      <alignment horizontal="center" vertical="top" wrapText="1"/>
    </xf>
    <xf numFmtId="0" fontId="34" fillId="0" borderId="19" xfId="0" applyFont="1" applyBorder="1" applyAlignment="1">
      <alignment horizontal="justify" vertical="top" wrapText="1"/>
    </xf>
    <xf numFmtId="0" fontId="38" fillId="0" borderId="21" xfId="0" applyFont="1" applyBorder="1" applyAlignment="1">
      <alignment horizontal="center" vertical="top" wrapText="1"/>
    </xf>
    <xf numFmtId="0" fontId="35" fillId="0" borderId="24" xfId="0" applyFont="1" applyBorder="1" applyAlignment="1">
      <alignment horizontal="center" vertical="top" wrapText="1"/>
    </xf>
    <xf numFmtId="0" fontId="35" fillId="0" borderId="25" xfId="0" applyFont="1" applyBorder="1" applyAlignment="1">
      <alignment horizontal="center" vertical="top" wrapText="1"/>
    </xf>
    <xf numFmtId="0" fontId="35" fillId="0" borderId="26" xfId="0" applyFont="1" applyBorder="1" applyAlignment="1">
      <alignment horizontal="center" vertical="top" wrapText="1"/>
    </xf>
    <xf numFmtId="0" fontId="40" fillId="0" borderId="0" xfId="0" applyFont="1" applyAlignment="1">
      <alignment horizontal="justify"/>
    </xf>
    <xf numFmtId="0" fontId="39" fillId="0" borderId="0" xfId="0" applyFont="1" applyAlignment="1">
      <alignment horizontal="justify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42" fillId="0" borderId="29" xfId="0" applyFont="1" applyBorder="1" applyAlignment="1">
      <alignment horizontal="justify" vertical="top" wrapText="1"/>
    </xf>
    <xf numFmtId="167" fontId="42" fillId="0" borderId="15" xfId="77" applyNumberFormat="1" applyFont="1" applyBorder="1" applyAlignment="1">
      <alignment horizontal="justify" vertical="top" wrapText="1"/>
    </xf>
    <xf numFmtId="167" fontId="42" fillId="0" borderId="15" xfId="0" applyNumberFormat="1" applyFont="1" applyBorder="1" applyAlignment="1">
      <alignment horizontal="justify" vertical="top" wrapText="1"/>
    </xf>
    <xf numFmtId="167" fontId="43" fillId="0" borderId="15" xfId="0" applyNumberFormat="1" applyFont="1" applyBorder="1" applyAlignment="1">
      <alignment horizontal="justify" vertical="top" wrapText="1"/>
    </xf>
    <xf numFmtId="167" fontId="34" fillId="0" borderId="15" xfId="77" applyNumberFormat="1" applyFont="1" applyBorder="1" applyAlignment="1">
      <alignment horizontal="center" vertical="top" wrapText="1"/>
    </xf>
    <xf numFmtId="167" fontId="43" fillId="0" borderId="28" xfId="0" applyNumberFormat="1" applyFont="1" applyBorder="1" applyAlignment="1">
      <alignment horizontal="justify" vertical="top" wrapText="1"/>
    </xf>
    <xf numFmtId="167" fontId="44" fillId="0" borderId="15" xfId="77" applyNumberFormat="1" applyFont="1" applyBorder="1" applyAlignment="1">
      <alignment horizontal="center" vertical="top" wrapText="1"/>
    </xf>
    <xf numFmtId="167" fontId="43" fillId="0" borderId="15" xfId="77" applyNumberFormat="1" applyFont="1" applyBorder="1" applyAlignment="1">
      <alignment horizontal="justify" vertical="top" wrapText="1"/>
    </xf>
    <xf numFmtId="167" fontId="42" fillId="0" borderId="30" xfId="77" applyNumberFormat="1" applyFont="1" applyBorder="1" applyAlignment="1">
      <alignment horizontal="justify" vertical="top" wrapText="1"/>
    </xf>
    <xf numFmtId="167" fontId="43" fillId="0" borderId="27" xfId="0" applyNumberFormat="1" applyFont="1" applyBorder="1" applyAlignment="1">
      <alignment horizontal="justify" vertical="top" wrapText="1"/>
    </xf>
    <xf numFmtId="167" fontId="42" fillId="0" borderId="15" xfId="77" applyNumberFormat="1" applyFont="1" applyBorder="1" applyAlignment="1">
      <alignment horizontal="center" vertical="top" wrapText="1"/>
    </xf>
    <xf numFmtId="167" fontId="42" fillId="0" borderId="16" xfId="77" applyNumberFormat="1" applyFont="1" applyBorder="1" applyAlignment="1">
      <alignment horizontal="center" vertical="top" wrapText="1"/>
    </xf>
    <xf numFmtId="167" fontId="43" fillId="0" borderId="31" xfId="0" applyNumberFormat="1" applyFont="1" applyBorder="1" applyAlignment="1">
      <alignment horizontal="justify" vertical="top" wrapText="1"/>
    </xf>
    <xf numFmtId="0" fontId="45" fillId="0" borderId="15" xfId="0" applyFont="1" applyBorder="1" applyAlignment="1">
      <alignment horizontal="center" vertical="top" wrapText="1"/>
    </xf>
    <xf numFmtId="167" fontId="46" fillId="0" borderId="15" xfId="0" applyNumberFormat="1" applyFont="1" applyBorder="1" applyAlignment="1">
      <alignment horizontal="justify" vertical="top" wrapText="1"/>
    </xf>
    <xf numFmtId="167" fontId="44" fillId="0" borderId="15" xfId="77" applyNumberFormat="1" applyFont="1" applyBorder="1" applyAlignment="1">
      <alignment horizontal="justify" vertical="top" wrapText="1"/>
    </xf>
    <xf numFmtId="0" fontId="33" fillId="0" borderId="32" xfId="0" applyFont="1" applyBorder="1" applyAlignment="1">
      <alignment horizontal="center" vertical="top" wrapText="1"/>
    </xf>
    <xf numFmtId="167" fontId="43" fillId="0" borderId="27" xfId="0" applyNumberFormat="1" applyFont="1" applyBorder="1" applyAlignment="1">
      <alignment horizontal="center" vertical="center" wrapText="1"/>
    </xf>
    <xf numFmtId="0" fontId="34" fillId="0" borderId="20" xfId="0" applyFont="1" applyBorder="1" applyAlignment="1">
      <alignment horizontal="justify" vertical="top" wrapText="1"/>
    </xf>
    <xf numFmtId="167" fontId="42" fillId="0" borderId="21" xfId="77" applyNumberFormat="1" applyFont="1" applyBorder="1" applyAlignment="1">
      <alignment horizontal="justify" vertical="top" wrapText="1"/>
    </xf>
    <xf numFmtId="167" fontId="43" fillId="0" borderId="28" xfId="0" applyNumberFormat="1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top" wrapText="1"/>
    </xf>
    <xf numFmtId="0" fontId="34" fillId="0" borderId="34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33" fillId="0" borderId="35" xfId="0" applyFont="1" applyBorder="1" applyAlignment="1">
      <alignment horizontal="center" vertical="top" wrapText="1"/>
    </xf>
    <xf numFmtId="0" fontId="33" fillId="0" borderId="21" xfId="0" applyFont="1" applyBorder="1" applyAlignment="1">
      <alignment horizontal="center" vertical="top" wrapText="1"/>
    </xf>
    <xf numFmtId="167" fontId="43" fillId="0" borderId="27" xfId="77" applyNumberFormat="1" applyFont="1" applyBorder="1" applyAlignment="1">
      <alignment horizontal="justify" vertical="top" wrapText="1"/>
    </xf>
    <xf numFmtId="0" fontId="33" fillId="0" borderId="36" xfId="0" applyFont="1" applyBorder="1" applyAlignment="1">
      <alignment horizontal="center" wrapText="1"/>
    </xf>
    <xf numFmtId="167" fontId="43" fillId="0" borderId="36" xfId="0" applyNumberFormat="1" applyFont="1" applyBorder="1" applyAlignment="1">
      <alignment horizontal="center" wrapText="1"/>
    </xf>
    <xf numFmtId="0" fontId="34" fillId="0" borderId="37" xfId="0" applyFont="1" applyBorder="1" applyAlignment="1">
      <alignment horizontal="center" vertical="top" wrapText="1"/>
    </xf>
    <xf numFmtId="0" fontId="34" fillId="0" borderId="38" xfId="0" applyFont="1" applyBorder="1" applyAlignment="1">
      <alignment horizontal="center" vertical="top" wrapText="1"/>
    </xf>
    <xf numFmtId="0" fontId="35" fillId="0" borderId="20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top" wrapText="1"/>
    </xf>
    <xf numFmtId="167" fontId="46" fillId="0" borderId="28" xfId="0" applyNumberFormat="1" applyFont="1" applyBorder="1" applyAlignment="1">
      <alignment horizontal="center" vertical="center" wrapText="1"/>
    </xf>
    <xf numFmtId="0" fontId="36" fillId="0" borderId="39" xfId="0" applyFont="1" applyBorder="1" applyAlignment="1">
      <alignment horizontal="right"/>
    </xf>
    <xf numFmtId="0" fontId="35" fillId="0" borderId="40" xfId="0" applyFont="1" applyBorder="1" applyAlignment="1">
      <alignment horizontal="center" vertical="top" wrapText="1"/>
    </xf>
    <xf numFmtId="0" fontId="35" fillId="0" borderId="28" xfId="0" applyFont="1" applyBorder="1" applyAlignment="1">
      <alignment horizontal="center" vertical="top" wrapText="1"/>
    </xf>
    <xf numFmtId="0" fontId="35" fillId="0" borderId="41" xfId="0" applyFont="1" applyBorder="1" applyAlignment="1">
      <alignment horizontal="center" vertical="top" wrapText="1"/>
    </xf>
    <xf numFmtId="0" fontId="35" fillId="0" borderId="42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167" fontId="42" fillId="0" borderId="28" xfId="77" applyNumberFormat="1" applyFont="1" applyBorder="1" applyAlignment="1">
      <alignment horizontal="justify" vertical="top" wrapText="1"/>
    </xf>
    <xf numFmtId="0" fontId="35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35" fillId="0" borderId="43" xfId="0" applyFont="1" applyBorder="1" applyAlignment="1">
      <alignment horizontal="center" vertical="top" wrapText="1"/>
    </xf>
    <xf numFmtId="0" fontId="34" fillId="0" borderId="5" xfId="0" applyFont="1" applyBorder="1" applyAlignment="1">
      <alignment horizontal="center" vertical="top" wrapText="1"/>
    </xf>
    <xf numFmtId="0" fontId="34" fillId="0" borderId="0" xfId="0" applyFont="1" applyAlignment="1">
      <alignment horizontal="right" vertical="top" wrapText="1"/>
    </xf>
    <xf numFmtId="167" fontId="42" fillId="0" borderId="42" xfId="77" applyNumberFormat="1" applyFont="1" applyBorder="1" applyAlignment="1">
      <alignment horizontal="justify" vertical="top" wrapText="1"/>
    </xf>
    <xf numFmtId="0" fontId="35" fillId="0" borderId="44" xfId="0" applyFont="1" applyBorder="1" applyAlignment="1">
      <alignment horizontal="center" vertical="top" wrapText="1"/>
    </xf>
    <xf numFmtId="0" fontId="33" fillId="0" borderId="45" xfId="0" applyFont="1" applyBorder="1" applyAlignment="1">
      <alignment horizontal="center" vertical="top" wrapText="1"/>
    </xf>
    <xf numFmtId="43" fontId="42" fillId="0" borderId="42" xfId="77" applyNumberFormat="1" applyFont="1" applyBorder="1" applyAlignment="1">
      <alignment horizontal="justify" vertical="top" wrapText="1"/>
    </xf>
    <xf numFmtId="167" fontId="43" fillId="0" borderId="42" xfId="0" applyNumberFormat="1" applyFont="1" applyBorder="1" applyAlignment="1">
      <alignment horizontal="justify" vertical="top" wrapText="1"/>
    </xf>
    <xf numFmtId="167" fontId="46" fillId="0" borderId="29" xfId="0" applyNumberFormat="1" applyFont="1" applyBorder="1" applyAlignment="1">
      <alignment horizontal="justify" vertical="top" wrapText="1"/>
    </xf>
    <xf numFmtId="167" fontId="42" fillId="0" borderId="29" xfId="77" applyNumberFormat="1" applyFont="1" applyBorder="1" applyAlignment="1">
      <alignment horizontal="justify" vertical="top" wrapText="1"/>
    </xf>
    <xf numFmtId="167" fontId="43" fillId="0" borderId="29" xfId="0" applyNumberFormat="1" applyFont="1" applyBorder="1" applyAlignment="1">
      <alignment horizontal="justify" vertical="top" wrapText="1"/>
    </xf>
    <xf numFmtId="167" fontId="34" fillId="0" borderId="29" xfId="77" applyNumberFormat="1" applyFont="1" applyBorder="1" applyAlignment="1">
      <alignment horizontal="center" vertical="top" wrapText="1"/>
    </xf>
    <xf numFmtId="167" fontId="44" fillId="0" borderId="29" xfId="77" applyNumberFormat="1" applyFont="1" applyBorder="1" applyAlignment="1">
      <alignment horizontal="justify" vertical="top" wrapText="1"/>
    </xf>
    <xf numFmtId="0" fontId="0" fillId="0" borderId="29" xfId="0" applyBorder="1"/>
    <xf numFmtId="167" fontId="46" fillId="0" borderId="42" xfId="0" applyNumberFormat="1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167" fontId="42" fillId="0" borderId="29" xfId="0" applyNumberFormat="1" applyFont="1" applyBorder="1" applyAlignment="1">
      <alignment horizontal="justify" vertical="top" wrapText="1"/>
    </xf>
    <xf numFmtId="167" fontId="44" fillId="0" borderId="29" xfId="77" applyNumberFormat="1" applyFont="1" applyBorder="1" applyAlignment="1">
      <alignment horizontal="center" vertical="top" wrapText="1"/>
    </xf>
    <xf numFmtId="167" fontId="43" fillId="0" borderId="29" xfId="77" applyNumberFormat="1" applyFont="1" applyBorder="1" applyAlignment="1">
      <alignment horizontal="justify" vertical="top" wrapText="1"/>
    </xf>
    <xf numFmtId="43" fontId="42" fillId="0" borderId="29" xfId="77" applyFont="1" applyBorder="1" applyAlignment="1">
      <alignment horizontal="justify" vertical="top" wrapText="1"/>
    </xf>
    <xf numFmtId="167" fontId="42" fillId="0" borderId="29" xfId="77" applyNumberFormat="1" applyFont="1" applyBorder="1" applyAlignment="1">
      <alignment horizontal="center" vertical="top" wrapText="1"/>
    </xf>
    <xf numFmtId="167" fontId="42" fillId="0" borderId="45" xfId="77" applyNumberFormat="1" applyFont="1" applyBorder="1" applyAlignment="1">
      <alignment horizontal="center" vertical="top" wrapText="1"/>
    </xf>
    <xf numFmtId="167" fontId="43" fillId="0" borderId="31" xfId="0" applyNumberFormat="1" applyFont="1" applyBorder="1" applyAlignment="1">
      <alignment horizontal="center" vertical="center" wrapText="1"/>
    </xf>
    <xf numFmtId="167" fontId="43" fillId="0" borderId="31" xfId="77" applyNumberFormat="1" applyFont="1" applyBorder="1" applyAlignment="1">
      <alignment horizontal="justify" vertical="top" wrapText="1"/>
    </xf>
    <xf numFmtId="167" fontId="43" fillId="0" borderId="42" xfId="0" applyNumberFormat="1" applyFont="1" applyBorder="1" applyAlignment="1">
      <alignment horizontal="center" vertical="center" wrapText="1"/>
    </xf>
    <xf numFmtId="167" fontId="43" fillId="0" borderId="46" xfId="0" applyNumberFormat="1" applyFont="1" applyBorder="1" applyAlignment="1">
      <alignment horizontal="center" wrapText="1"/>
    </xf>
    <xf numFmtId="0" fontId="42" fillId="0" borderId="47" xfId="0" applyFont="1" applyBorder="1" applyAlignment="1">
      <alignment horizontal="justify" vertical="top" wrapText="1"/>
    </xf>
    <xf numFmtId="0" fontId="47" fillId="0" borderId="0" xfId="0" applyFont="1" applyBorder="1" applyAlignment="1">
      <alignment horizontal="center"/>
    </xf>
    <xf numFmtId="0" fontId="0" fillId="0" borderId="39" xfId="0" applyBorder="1"/>
    <xf numFmtId="0" fontId="0" fillId="0" borderId="0" xfId="0" applyBorder="1"/>
    <xf numFmtId="167" fontId="48" fillId="0" borderId="15" xfId="77" applyNumberFormat="1" applyFont="1" applyBorder="1" applyAlignment="1">
      <alignment horizontal="center" vertical="top" wrapText="1"/>
    </xf>
    <xf numFmtId="167" fontId="48" fillId="0" borderId="29" xfId="77" applyNumberFormat="1" applyFont="1" applyBorder="1" applyAlignment="1">
      <alignment horizontal="center" vertical="top" wrapText="1"/>
    </xf>
    <xf numFmtId="0" fontId="42" fillId="0" borderId="48" xfId="0" applyFont="1" applyBorder="1" applyAlignment="1">
      <alignment horizontal="justify" vertical="top" wrapText="1"/>
    </xf>
    <xf numFmtId="0" fontId="49" fillId="0" borderId="13" xfId="0" applyFont="1" applyBorder="1" applyAlignment="1">
      <alignment horizontal="left" vertical="top" wrapText="1"/>
    </xf>
    <xf numFmtId="0" fontId="49" fillId="0" borderId="13" xfId="0" applyFont="1" applyBorder="1" applyAlignment="1">
      <alignment horizontal="justify" vertical="top" wrapText="1"/>
    </xf>
    <xf numFmtId="43" fontId="0" fillId="0" borderId="0" xfId="77" applyFont="1"/>
    <xf numFmtId="167" fontId="50" fillId="0" borderId="0" xfId="0" applyNumberFormat="1" applyFont="1" applyAlignment="1">
      <alignment horizontal="center"/>
    </xf>
    <xf numFmtId="167" fontId="36" fillId="0" borderId="39" xfId="0" applyNumberFormat="1" applyFont="1" applyBorder="1" applyAlignment="1">
      <alignment horizontal="right"/>
    </xf>
    <xf numFmtId="167" fontId="35" fillId="0" borderId="40" xfId="0" applyNumberFormat="1" applyFont="1" applyBorder="1" applyAlignment="1">
      <alignment horizontal="center" vertical="top" wrapText="1"/>
    </xf>
    <xf numFmtId="167" fontId="35" fillId="0" borderId="28" xfId="0" applyNumberFormat="1" applyFont="1" applyBorder="1" applyAlignment="1">
      <alignment horizontal="center" vertical="top" wrapText="1"/>
    </xf>
    <xf numFmtId="167" fontId="34" fillId="0" borderId="33" xfId="0" applyNumberFormat="1" applyFont="1" applyBorder="1" applyAlignment="1">
      <alignment horizontal="center" vertical="top" wrapText="1"/>
    </xf>
    <xf numFmtId="167" fontId="0" fillId="0" borderId="0" xfId="0" applyNumberFormat="1"/>
    <xf numFmtId="167" fontId="42" fillId="0" borderId="21" xfId="0" applyNumberFormat="1" applyFont="1" applyBorder="1" applyAlignment="1">
      <alignment horizontal="justify" vertical="top" wrapText="1"/>
    </xf>
    <xf numFmtId="167" fontId="35" fillId="0" borderId="23" xfId="0" applyNumberFormat="1" applyFont="1" applyBorder="1" applyAlignment="1">
      <alignment horizontal="center" vertical="top" wrapText="1"/>
    </xf>
    <xf numFmtId="167" fontId="33" fillId="0" borderId="16" xfId="0" applyNumberFormat="1" applyFont="1" applyBorder="1" applyAlignment="1">
      <alignment horizontal="center" vertical="top" wrapText="1"/>
    </xf>
    <xf numFmtId="167" fontId="35" fillId="0" borderId="25" xfId="0" applyNumberFormat="1" applyFont="1" applyBorder="1" applyAlignment="1">
      <alignment horizontal="center" vertical="top" wrapText="1"/>
    </xf>
    <xf numFmtId="167" fontId="42" fillId="0" borderId="18" xfId="0" applyNumberFormat="1" applyFont="1" applyBorder="1" applyAlignment="1">
      <alignment horizontal="justify" vertical="top" wrapText="1"/>
    </xf>
    <xf numFmtId="167" fontId="39" fillId="0" borderId="0" xfId="0" applyNumberFormat="1" applyFont="1" applyAlignment="1">
      <alignment horizontal="center"/>
    </xf>
    <xf numFmtId="43" fontId="42" fillId="0" borderId="28" xfId="77" applyNumberFormat="1" applyFont="1" applyBorder="1" applyAlignment="1">
      <alignment horizontal="justify" vertical="top" wrapText="1"/>
    </xf>
    <xf numFmtId="0" fontId="34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justify"/>
    </xf>
    <xf numFmtId="0" fontId="50" fillId="0" borderId="12" xfId="0" applyFont="1" applyBorder="1" applyAlignment="1">
      <alignment horizontal="center" vertical="top" wrapText="1"/>
    </xf>
    <xf numFmtId="0" fontId="50" fillId="0" borderId="40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51" xfId="0" applyFont="1" applyBorder="1" applyAlignment="1">
      <alignment horizontal="center" vertical="top" wrapText="1"/>
    </xf>
    <xf numFmtId="0" fontId="50" fillId="0" borderId="16" xfId="0" applyFont="1" applyBorder="1" applyAlignment="1">
      <alignment horizontal="center" vertical="top" wrapText="1"/>
    </xf>
    <xf numFmtId="0" fontId="50" fillId="0" borderId="45" xfId="0" applyFont="1" applyBorder="1" applyAlignment="1">
      <alignment horizontal="center" vertical="top" wrapText="1"/>
    </xf>
    <xf numFmtId="0" fontId="53" fillId="0" borderId="13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top" wrapText="1"/>
    </xf>
    <xf numFmtId="0" fontId="50" fillId="0" borderId="28" xfId="0" applyFont="1" applyBorder="1" applyAlignment="1">
      <alignment horizontal="center" vertical="top" wrapText="1"/>
    </xf>
    <xf numFmtId="0" fontId="50" fillId="0" borderId="29" xfId="0" applyFont="1" applyBorder="1" applyAlignment="1">
      <alignment horizontal="center" vertical="top" wrapText="1"/>
    </xf>
    <xf numFmtId="0" fontId="53" fillId="0" borderId="19" xfId="0" applyFont="1" applyBorder="1" applyAlignment="1">
      <alignment vertical="top" wrapText="1"/>
    </xf>
    <xf numFmtId="0" fontId="54" fillId="0" borderId="16" xfId="0" applyFont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0" fontId="55" fillId="0" borderId="53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top" wrapText="1"/>
    </xf>
    <xf numFmtId="0" fontId="48" fillId="0" borderId="15" xfId="0" applyFont="1" applyBorder="1" applyAlignment="1">
      <alignment horizontal="center" vertical="top" wrapText="1"/>
    </xf>
    <xf numFmtId="0" fontId="48" fillId="0" borderId="3" xfId="0" applyFont="1" applyBorder="1" applyAlignment="1">
      <alignment horizontal="center" vertical="top" wrapText="1"/>
    </xf>
    <xf numFmtId="0" fontId="48" fillId="0" borderId="16" xfId="0" applyFont="1" applyBorder="1" applyAlignment="1">
      <alignment horizontal="center" vertical="top" wrapText="1"/>
    </xf>
    <xf numFmtId="0" fontId="48" fillId="0" borderId="45" xfId="0" applyFont="1" applyBorder="1" applyAlignment="1">
      <alignment horizontal="center" vertical="top" wrapText="1"/>
    </xf>
    <xf numFmtId="0" fontId="50" fillId="0" borderId="17" xfId="0" applyFont="1" applyBorder="1" applyAlignment="1">
      <alignment horizontal="justify" vertical="top" wrapText="1"/>
    </xf>
    <xf numFmtId="0" fontId="50" fillId="0" borderId="18" xfId="0" applyFont="1" applyBorder="1" applyAlignment="1">
      <alignment horizontal="center" vertical="center" wrapText="1"/>
    </xf>
    <xf numFmtId="0" fontId="48" fillId="0" borderId="18" xfId="0" applyFont="1" applyBorder="1" applyAlignment="1">
      <alignment horizontal="center" vertical="center" wrapText="1"/>
    </xf>
    <xf numFmtId="167" fontId="56" fillId="0" borderId="27" xfId="77" applyNumberFormat="1" applyFont="1" applyBorder="1" applyAlignment="1">
      <alignment horizontal="justify" vertical="center"/>
    </xf>
    <xf numFmtId="167" fontId="56" fillId="0" borderId="31" xfId="77" applyNumberFormat="1" applyFont="1" applyBorder="1" applyAlignment="1">
      <alignment horizontal="justify" vertical="center"/>
    </xf>
    <xf numFmtId="0" fontId="50" fillId="0" borderId="13" xfId="0" applyFont="1" applyBorder="1" applyAlignment="1">
      <alignment horizontal="justify" vertical="top" wrapText="1"/>
    </xf>
    <xf numFmtId="49" fontId="50" fillId="0" borderId="15" xfId="0" applyNumberFormat="1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3" fontId="57" fillId="0" borderId="28" xfId="77" applyNumberFormat="1" applyFont="1" applyBorder="1" applyAlignment="1">
      <alignment horizontal="right" vertical="center"/>
    </xf>
    <xf numFmtId="3" fontId="57" fillId="0" borderId="0" xfId="77" applyNumberFormat="1" applyFont="1" applyAlignment="1">
      <alignment horizontal="right" vertical="center"/>
    </xf>
    <xf numFmtId="3" fontId="57" fillId="0" borderId="42" xfId="77" applyNumberFormat="1" applyFont="1" applyBorder="1" applyAlignment="1">
      <alignment horizontal="right" vertical="center"/>
    </xf>
    <xf numFmtId="3" fontId="56" fillId="0" borderId="15" xfId="77" applyNumberFormat="1" applyFont="1" applyBorder="1" applyAlignment="1">
      <alignment horizontal="right" vertical="center" wrapText="1"/>
    </xf>
    <xf numFmtId="167" fontId="56" fillId="0" borderId="0" xfId="77" applyNumberFormat="1" applyFont="1"/>
    <xf numFmtId="167" fontId="56" fillId="0" borderId="42" xfId="77" applyNumberFormat="1" applyFont="1" applyBorder="1"/>
    <xf numFmtId="3" fontId="57" fillId="0" borderId="15" xfId="77" applyNumberFormat="1" applyFont="1" applyBorder="1" applyAlignment="1">
      <alignment horizontal="right" vertical="center" wrapText="1"/>
    </xf>
    <xf numFmtId="3" fontId="57" fillId="0" borderId="0" xfId="77" applyNumberFormat="1" applyFont="1" applyBorder="1" applyAlignment="1">
      <alignment horizontal="right" vertical="center" wrapText="1"/>
    </xf>
    <xf numFmtId="3" fontId="57" fillId="0" borderId="42" xfId="77" applyNumberFormat="1" applyFont="1" applyBorder="1" applyAlignment="1">
      <alignment horizontal="right" vertical="center" wrapText="1"/>
    </xf>
    <xf numFmtId="3" fontId="56" fillId="0" borderId="0" xfId="77" applyNumberFormat="1" applyFont="1"/>
    <xf numFmtId="3" fontId="56" fillId="0" borderId="42" xfId="77" applyNumberFormat="1" applyFont="1" applyBorder="1"/>
    <xf numFmtId="0" fontId="58" fillId="0" borderId="15" xfId="0" applyFont="1" applyBorder="1" applyAlignment="1">
      <alignment horizontal="center" vertical="center" wrapText="1"/>
    </xf>
    <xf numFmtId="167" fontId="56" fillId="0" borderId="28" xfId="77" applyNumberFormat="1" applyFont="1" applyBorder="1"/>
    <xf numFmtId="0" fontId="59" fillId="0" borderId="13" xfId="0" applyFont="1" applyBorder="1" applyAlignment="1">
      <alignment horizontal="justify" vertical="top" wrapText="1"/>
    </xf>
    <xf numFmtId="0" fontId="54" fillId="0" borderId="15" xfId="0" applyFont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 wrapText="1"/>
    </xf>
    <xf numFmtId="3" fontId="57" fillId="0" borderId="28" xfId="77" applyNumberFormat="1" applyFont="1" applyBorder="1" applyAlignment="1">
      <alignment horizontal="right" vertical="center" wrapText="1"/>
    </xf>
    <xf numFmtId="3" fontId="57" fillId="0" borderId="32" xfId="77" applyNumberFormat="1" applyFont="1" applyBorder="1" applyAlignment="1">
      <alignment horizontal="right" vertical="center" wrapText="1"/>
    </xf>
    <xf numFmtId="0" fontId="50" fillId="0" borderId="13" xfId="0" applyFont="1" applyBorder="1" applyAlignment="1">
      <alignment vertical="top" wrapText="1"/>
    </xf>
    <xf numFmtId="37" fontId="60" fillId="0" borderId="15" xfId="77" applyNumberFormat="1" applyFont="1" applyBorder="1" applyAlignment="1">
      <alignment horizontal="right" vertical="center" wrapText="1"/>
    </xf>
    <xf numFmtId="37" fontId="60" fillId="0" borderId="0" xfId="77" applyNumberFormat="1" applyFont="1" applyBorder="1" applyAlignment="1">
      <alignment horizontal="right" vertical="center" wrapText="1"/>
    </xf>
    <xf numFmtId="37" fontId="60" fillId="0" borderId="42" xfId="77" applyNumberFormat="1" applyFont="1" applyBorder="1" applyAlignment="1">
      <alignment horizontal="right" vertical="center" wrapText="1"/>
    </xf>
    <xf numFmtId="0" fontId="56" fillId="0" borderId="15" xfId="0" applyFont="1" applyBorder="1" applyAlignment="1">
      <alignment horizontal="center" vertical="center" wrapText="1"/>
    </xf>
    <xf numFmtId="167" fontId="57" fillId="0" borderId="15" xfId="77" applyNumberFormat="1" applyFont="1" applyBorder="1" applyAlignment="1">
      <alignment horizontal="right" vertical="center" wrapText="1"/>
    </xf>
    <xf numFmtId="167" fontId="57" fillId="0" borderId="0" xfId="77" applyNumberFormat="1" applyFont="1"/>
    <xf numFmtId="167" fontId="57" fillId="0" borderId="42" xfId="77" applyNumberFormat="1" applyFont="1" applyBorder="1"/>
    <xf numFmtId="43" fontId="57" fillId="0" borderId="15" xfId="77" applyFont="1" applyBorder="1" applyAlignment="1">
      <alignment horizontal="right" vertical="center" wrapText="1"/>
    </xf>
    <xf numFmtId="43" fontId="57" fillId="0" borderId="0" xfId="77" applyFont="1" applyBorder="1" applyAlignment="1">
      <alignment horizontal="right" vertical="center" wrapText="1"/>
    </xf>
    <xf numFmtId="43" fontId="57" fillId="0" borderId="42" xfId="77" applyFont="1" applyBorder="1" applyAlignment="1">
      <alignment horizontal="right" vertical="center" wrapText="1"/>
    </xf>
    <xf numFmtId="3" fontId="57" fillId="0" borderId="28" xfId="77" applyNumberFormat="1" applyFont="1" applyBorder="1" applyAlignment="1">
      <alignment horizontal="center" vertical="center" wrapText="1"/>
    </xf>
    <xf numFmtId="3" fontId="57" fillId="0" borderId="32" xfId="77" applyNumberFormat="1" applyFont="1" applyBorder="1" applyAlignment="1">
      <alignment vertical="center" wrapText="1"/>
    </xf>
    <xf numFmtId="3" fontId="57" fillId="0" borderId="42" xfId="77" applyNumberFormat="1" applyFont="1" applyBorder="1" applyAlignment="1">
      <alignment vertical="center" wrapText="1"/>
    </xf>
    <xf numFmtId="3" fontId="57" fillId="0" borderId="32" xfId="77" applyNumberFormat="1" applyFont="1" applyBorder="1" applyAlignment="1">
      <alignment horizontal="center" vertical="center" wrapText="1"/>
    </xf>
    <xf numFmtId="3" fontId="57" fillId="0" borderId="42" xfId="77" applyNumberFormat="1" applyFont="1" applyBorder="1" applyAlignment="1">
      <alignment horizontal="center" vertical="center" wrapText="1"/>
    </xf>
    <xf numFmtId="0" fontId="50" fillId="0" borderId="20" xfId="0" applyFont="1" applyBorder="1" applyAlignment="1">
      <alignment horizontal="justify" vertical="top" wrapText="1"/>
    </xf>
    <xf numFmtId="0" fontId="50" fillId="0" borderId="54" xfId="0" applyFont="1" applyBorder="1" applyAlignment="1">
      <alignment horizontal="center" vertical="center" wrapText="1"/>
    </xf>
    <xf numFmtId="3" fontId="57" fillId="0" borderId="54" xfId="77" applyNumberFormat="1" applyFont="1" applyBorder="1" applyAlignment="1">
      <alignment horizontal="right" vertical="center" wrapText="1"/>
    </xf>
    <xf numFmtId="3" fontId="57" fillId="0" borderId="35" xfId="77" applyNumberFormat="1" applyFont="1" applyBorder="1" applyAlignment="1">
      <alignment horizontal="right" vertical="center" wrapText="1"/>
    </xf>
    <xf numFmtId="3" fontId="57" fillId="0" borderId="30" xfId="77" applyNumberFormat="1" applyFont="1" applyBorder="1" applyAlignment="1">
      <alignment horizontal="right" vertical="center" wrapText="1"/>
    </xf>
    <xf numFmtId="3" fontId="0" fillId="0" borderId="0" xfId="0" applyNumberFormat="1"/>
    <xf numFmtId="0" fontId="52" fillId="0" borderId="0" xfId="0" applyFont="1" applyAlignment="1">
      <alignment horizontal="justify"/>
    </xf>
    <xf numFmtId="0" fontId="50" fillId="0" borderId="0" xfId="0" applyFont="1" applyAlignment="1">
      <alignment horizontal="justify" vertical="top" wrapText="1"/>
    </xf>
    <xf numFmtId="0" fontId="64" fillId="0" borderId="0" xfId="0" applyFont="1" applyAlignment="1">
      <alignment horizontal="justify"/>
    </xf>
    <xf numFmtId="0" fontId="65" fillId="0" borderId="12" xfId="0" applyFont="1" applyBorder="1" applyAlignment="1">
      <alignment horizontal="center" vertical="top" wrapText="1"/>
    </xf>
    <xf numFmtId="0" fontId="65" fillId="0" borderId="40" xfId="0" applyFont="1" applyBorder="1" applyAlignment="1">
      <alignment horizontal="center" vertical="top" wrapText="1"/>
    </xf>
    <xf numFmtId="0" fontId="65" fillId="0" borderId="55" xfId="0" applyFont="1" applyBorder="1" applyAlignment="1">
      <alignment horizontal="center" vertical="top" wrapText="1"/>
    </xf>
    <xf numFmtId="0" fontId="65" fillId="0" borderId="13" xfId="0" applyFont="1" applyBorder="1" applyAlignment="1">
      <alignment horizontal="center" vertical="top" wrapText="1"/>
    </xf>
    <xf numFmtId="0" fontId="65" fillId="0" borderId="28" xfId="0" applyFont="1" applyBorder="1" applyAlignment="1">
      <alignment horizontal="center" vertical="top" wrapText="1"/>
    </xf>
    <xf numFmtId="0" fontId="65" fillId="0" borderId="52" xfId="0" applyFont="1" applyBorder="1" applyAlignment="1">
      <alignment horizontal="center" vertical="top" wrapText="1"/>
    </xf>
    <xf numFmtId="0" fontId="65" fillId="0" borderId="28" xfId="0" applyFont="1" applyBorder="1" applyAlignment="1">
      <alignment horizontal="center" vertical="top"/>
    </xf>
    <xf numFmtId="0" fontId="65" fillId="0" borderId="42" xfId="0" applyFont="1" applyBorder="1" applyAlignment="1">
      <alignment horizontal="center" vertical="top" wrapText="1"/>
    </xf>
    <xf numFmtId="0" fontId="66" fillId="0" borderId="37" xfId="0" applyFont="1" applyBorder="1" applyAlignment="1">
      <alignment horizontal="center" vertical="top" wrapText="1"/>
    </xf>
    <xf numFmtId="0" fontId="66" fillId="0" borderId="3" xfId="0" applyFont="1" applyBorder="1" applyAlignment="1">
      <alignment horizontal="center" vertical="top" wrapText="1"/>
    </xf>
    <xf numFmtId="0" fontId="66" fillId="0" borderId="52" xfId="0" applyFont="1" applyBorder="1" applyAlignment="1">
      <alignment horizontal="center" vertical="top" wrapText="1"/>
    </xf>
    <xf numFmtId="0" fontId="66" fillId="0" borderId="57" xfId="0" applyFont="1" applyBorder="1" applyAlignment="1">
      <alignment horizontal="center" vertical="top" wrapText="1"/>
    </xf>
    <xf numFmtId="0" fontId="57" fillId="0" borderId="13" xfId="0" applyFont="1" applyBorder="1" applyAlignment="1">
      <alignment horizontal="justify" vertical="top" wrapText="1"/>
    </xf>
    <xf numFmtId="0" fontId="54" fillId="0" borderId="28" xfId="0" applyFont="1" applyBorder="1" applyAlignment="1">
      <alignment horizontal="center" vertical="top" wrapText="1"/>
    </xf>
    <xf numFmtId="0" fontId="54" fillId="0" borderId="28" xfId="0" applyFont="1" applyBorder="1" applyAlignment="1">
      <alignment horizontal="justify" vertical="top" wrapText="1"/>
    </xf>
    <xf numFmtId="0" fontId="54" fillId="0" borderId="31" xfId="0" applyFont="1" applyBorder="1" applyAlignment="1">
      <alignment horizontal="justify" vertical="top" wrapText="1"/>
    </xf>
    <xf numFmtId="0" fontId="67" fillId="0" borderId="13" xfId="0" applyFont="1" applyBorder="1" applyAlignment="1">
      <alignment horizontal="justify" vertical="top" wrapText="1"/>
    </xf>
    <xf numFmtId="49" fontId="67" fillId="0" borderId="28" xfId="0" applyNumberFormat="1" applyFont="1" applyBorder="1" applyAlignment="1">
      <alignment horizontal="center" vertical="top" wrapText="1"/>
    </xf>
    <xf numFmtId="0" fontId="68" fillId="0" borderId="28" xfId="0" applyFont="1" applyBorder="1" applyAlignment="1">
      <alignment horizontal="center" vertical="top" wrapText="1"/>
    </xf>
    <xf numFmtId="167" fontId="56" fillId="0" borderId="28" xfId="77" applyNumberFormat="1" applyFont="1" applyBorder="1" applyAlignment="1">
      <alignment horizontal="justify" vertical="top" wrapText="1"/>
    </xf>
    <xf numFmtId="167" fontId="56" fillId="0" borderId="42" xfId="77" applyNumberFormat="1" applyFont="1" applyBorder="1" applyAlignment="1">
      <alignment horizontal="justify" vertical="top" wrapText="1"/>
    </xf>
    <xf numFmtId="167" fontId="48" fillId="0" borderId="28" xfId="77" applyNumberFormat="1" applyFont="1" applyBorder="1" applyAlignment="1">
      <alignment horizontal="justify" vertical="top" wrapText="1"/>
    </xf>
    <xf numFmtId="167" fontId="48" fillId="0" borderId="42" xfId="77" applyNumberFormat="1" applyFont="1" applyBorder="1" applyAlignment="1">
      <alignment horizontal="justify" vertical="top" wrapText="1"/>
    </xf>
    <xf numFmtId="0" fontId="63" fillId="0" borderId="13" xfId="0" applyFont="1" applyBorder="1" applyAlignment="1">
      <alignment horizontal="justify" vertical="top" wrapText="1"/>
    </xf>
    <xf numFmtId="0" fontId="63" fillId="0" borderId="28" xfId="0" applyFont="1" applyBorder="1" applyAlignment="1">
      <alignment horizontal="center" vertical="top" wrapText="1"/>
    </xf>
    <xf numFmtId="167" fontId="57" fillId="0" borderId="28" xfId="77" applyNumberFormat="1" applyFont="1" applyBorder="1" applyAlignment="1">
      <alignment horizontal="justify" vertical="top" wrapText="1"/>
    </xf>
    <xf numFmtId="167" fontId="57" fillId="0" borderId="42" xfId="77" applyNumberFormat="1" applyFont="1" applyBorder="1" applyAlignment="1">
      <alignment horizontal="justify" vertical="top" wrapText="1"/>
    </xf>
    <xf numFmtId="0" fontId="67" fillId="0" borderId="28" xfId="0" applyFont="1" applyBorder="1" applyAlignment="1">
      <alignment horizontal="center" vertical="top" wrapText="1"/>
    </xf>
    <xf numFmtId="0" fontId="69" fillId="0" borderId="13" xfId="0" applyFont="1" applyBorder="1" applyAlignment="1">
      <alignment horizontal="justify" vertical="top" wrapText="1"/>
    </xf>
    <xf numFmtId="0" fontId="69" fillId="0" borderId="28" xfId="0" applyFont="1" applyBorder="1" applyAlignment="1">
      <alignment horizontal="center" vertical="top" wrapText="1"/>
    </xf>
    <xf numFmtId="0" fontId="57" fillId="0" borderId="20" xfId="0" applyFont="1" applyBorder="1" applyAlignment="1">
      <alignment horizontal="justify" vertical="top" wrapText="1"/>
    </xf>
    <xf numFmtId="0" fontId="57" fillId="0" borderId="54" xfId="0" applyFont="1" applyBorder="1" applyAlignment="1">
      <alignment horizontal="center" vertical="top" wrapText="1"/>
    </xf>
    <xf numFmtId="0" fontId="56" fillId="0" borderId="54" xfId="0" applyFont="1" applyBorder="1" applyAlignment="1">
      <alignment horizontal="center" vertical="top" wrapText="1"/>
    </xf>
    <xf numFmtId="167" fontId="57" fillId="0" borderId="54" xfId="77" applyNumberFormat="1" applyFont="1" applyBorder="1" applyAlignment="1">
      <alignment horizontal="justify" vertical="top" wrapText="1"/>
    </xf>
    <xf numFmtId="167" fontId="57" fillId="0" borderId="30" xfId="77" applyNumberFormat="1" applyFont="1" applyBorder="1" applyAlignment="1">
      <alignment horizontal="justify" vertical="top" wrapText="1"/>
    </xf>
    <xf numFmtId="0" fontId="70" fillId="0" borderId="0" xfId="0" applyFont="1" applyAlignment="1">
      <alignment horizontal="justify"/>
    </xf>
    <xf numFmtId="0" fontId="71" fillId="0" borderId="0" xfId="0" applyFont="1"/>
    <xf numFmtId="0" fontId="72" fillId="0" borderId="0" xfId="0" applyFont="1" applyAlignment="1">
      <alignment horizontal="center" vertical="top" wrapText="1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right" vertical="top" wrapText="1"/>
    </xf>
    <xf numFmtId="167" fontId="51" fillId="0" borderId="0" xfId="0" applyNumberFormat="1" applyFont="1" applyAlignment="1">
      <alignment horizontal="right" vertical="top" wrapText="1"/>
    </xf>
    <xf numFmtId="0" fontId="31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1" fillId="0" borderId="0" xfId="0" applyFont="1" applyAlignment="1">
      <alignment horizontal="justify"/>
    </xf>
    <xf numFmtId="0" fontId="31" fillId="0" borderId="0" xfId="0" applyFont="1"/>
    <xf numFmtId="0" fontId="75" fillId="0" borderId="0" xfId="0" applyFont="1"/>
    <xf numFmtId="0" fontId="34" fillId="0" borderId="0" xfId="0" applyFont="1"/>
    <xf numFmtId="0" fontId="76" fillId="0" borderId="0" xfId="0" applyFont="1"/>
    <xf numFmtId="0" fontId="75" fillId="0" borderId="0" xfId="0" applyFont="1" applyBorder="1" applyAlignment="1">
      <alignment horizontal="center"/>
    </xf>
    <xf numFmtId="0" fontId="77" fillId="0" borderId="0" xfId="0" applyFont="1" applyBorder="1" applyAlignment="1">
      <alignment horizontal="center"/>
    </xf>
    <xf numFmtId="0" fontId="78" fillId="0" borderId="0" xfId="0" applyFont="1" applyAlignment="1">
      <alignment wrapText="1"/>
    </xf>
    <xf numFmtId="0" fontId="77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vertical="top" wrapText="1"/>
    </xf>
    <xf numFmtId="167" fontId="48" fillId="0" borderId="0" xfId="77" applyNumberFormat="1" applyFont="1" applyAlignment="1">
      <alignment vertical="top" wrapText="1"/>
    </xf>
    <xf numFmtId="167" fontId="48" fillId="0" borderId="0" xfId="77" applyNumberFormat="1" applyFont="1" applyAlignment="1">
      <alignment horizontal="center" vertical="top" wrapText="1"/>
    </xf>
    <xf numFmtId="167" fontId="79" fillId="0" borderId="0" xfId="0" applyNumberFormat="1" applyFont="1" applyAlignment="1">
      <alignment horizontal="center"/>
    </xf>
    <xf numFmtId="0" fontId="79" fillId="0" borderId="0" xfId="0" applyFont="1" applyAlignment="1">
      <alignment horizontal="center"/>
    </xf>
    <xf numFmtId="0" fontId="80" fillId="0" borderId="0" xfId="0" applyFont="1" applyAlignment="1">
      <alignment wrapText="1"/>
    </xf>
    <xf numFmtId="167" fontId="48" fillId="0" borderId="0" xfId="77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/>
    </xf>
    <xf numFmtId="167" fontId="56" fillId="0" borderId="0" xfId="77" applyNumberFormat="1" applyFont="1" applyAlignment="1">
      <alignment horizontal="center"/>
    </xf>
    <xf numFmtId="0" fontId="3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0" fillId="0" borderId="0" xfId="0" applyFont="1" applyAlignment="1">
      <alignment horizontal="center"/>
    </xf>
    <xf numFmtId="167" fontId="81" fillId="0" borderId="0" xfId="0" applyNumberFormat="1" applyFont="1" applyAlignment="1">
      <alignment horizontal="center"/>
    </xf>
    <xf numFmtId="0" fontId="8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4" fillId="0" borderId="11" xfId="0" applyFont="1" applyBorder="1" applyAlignment="1">
      <alignment vertical="top" wrapText="1"/>
    </xf>
    <xf numFmtId="0" fontId="35" fillId="0" borderId="58" xfId="0" applyFont="1" applyBorder="1" applyAlignment="1">
      <alignment horizontal="center" vertical="top" wrapText="1"/>
    </xf>
    <xf numFmtId="167" fontId="78" fillId="0" borderId="59" xfId="77" applyNumberFormat="1" applyFont="1" applyBorder="1" applyAlignment="1">
      <alignment horizontal="center" vertical="top" wrapText="1"/>
    </xf>
    <xf numFmtId="0" fontId="34" fillId="0" borderId="58" xfId="0" applyFont="1" applyBorder="1" applyAlignment="1">
      <alignment vertical="top" wrapText="1"/>
    </xf>
    <xf numFmtId="3" fontId="42" fillId="0" borderId="59" xfId="77" applyNumberFormat="1" applyFont="1" applyBorder="1" applyAlignment="1">
      <alignment vertical="top" wrapText="1"/>
    </xf>
    <xf numFmtId="3" fontId="44" fillId="0" borderId="59" xfId="77" applyNumberFormat="1" applyFont="1" applyBorder="1" applyAlignment="1">
      <alignment vertical="top" wrapText="1"/>
    </xf>
    <xf numFmtId="0" fontId="34" fillId="0" borderId="10" xfId="0" applyFont="1" applyBorder="1" applyAlignment="1">
      <alignment vertical="top" wrapText="1"/>
    </xf>
    <xf numFmtId="3" fontId="42" fillId="0" borderId="60" xfId="77" applyNumberFormat="1" applyFont="1" applyBorder="1" applyAlignment="1">
      <alignment vertical="top" wrapText="1"/>
    </xf>
    <xf numFmtId="167" fontId="42" fillId="0" borderId="0" xfId="77" applyNumberFormat="1" applyFont="1"/>
    <xf numFmtId="3" fontId="42" fillId="0" borderId="10" xfId="77" applyNumberFormat="1" applyFont="1" applyBorder="1" applyAlignment="1">
      <alignment vertical="top" wrapText="1"/>
    </xf>
    <xf numFmtId="3" fontId="42" fillId="0" borderId="58" xfId="77" applyNumberFormat="1" applyFont="1" applyBorder="1" applyAlignment="1">
      <alignment vertical="top" wrapText="1"/>
    </xf>
    <xf numFmtId="3" fontId="42" fillId="0" borderId="61" xfId="77" applyNumberFormat="1" applyFont="1" applyBorder="1" applyAlignment="1">
      <alignment vertical="top" wrapText="1"/>
    </xf>
    <xf numFmtId="3" fontId="42" fillId="0" borderId="59" xfId="77" applyNumberFormat="1" applyFont="1" applyBorder="1" applyAlignment="1">
      <alignment horizontal="center" vertical="top" wrapText="1"/>
    </xf>
    <xf numFmtId="3" fontId="83" fillId="0" borderId="59" xfId="77" applyNumberFormat="1" applyFont="1" applyBorder="1" applyAlignment="1">
      <alignment vertical="top" wrapText="1"/>
    </xf>
    <xf numFmtId="3" fontId="2" fillId="2" borderId="3" xfId="0" applyNumberFormat="1" applyFont="1" applyFill="1" applyBorder="1"/>
    <xf numFmtId="3" fontId="83" fillId="0" borderId="60" xfId="77" applyNumberFormat="1" applyFont="1" applyBorder="1" applyAlignment="1">
      <alignment vertical="top" wrapText="1"/>
    </xf>
    <xf numFmtId="49" fontId="34" fillId="0" borderId="10" xfId="0" applyNumberFormat="1" applyFont="1" applyBorder="1" applyAlignment="1">
      <alignment vertical="top" wrapText="1"/>
    </xf>
    <xf numFmtId="3" fontId="83" fillId="0" borderId="10" xfId="77" applyNumberFormat="1" applyFont="1" applyBorder="1" applyAlignment="1">
      <alignment vertical="top" wrapText="1"/>
    </xf>
    <xf numFmtId="3" fontId="83" fillId="0" borderId="58" xfId="77" applyNumberFormat="1" applyFont="1" applyBorder="1" applyAlignment="1">
      <alignment vertical="top" wrapText="1"/>
    </xf>
    <xf numFmtId="0" fontId="35" fillId="0" borderId="58" xfId="0" applyFont="1" applyBorder="1" applyAlignment="1">
      <alignment horizontal="left" vertical="top" wrapText="1"/>
    </xf>
    <xf numFmtId="3" fontId="42" fillId="0" borderId="11" xfId="77" applyNumberFormat="1" applyFont="1" applyBorder="1" applyAlignment="1">
      <alignment vertical="top" wrapText="1"/>
    </xf>
    <xf numFmtId="37" fontId="42" fillId="0" borderId="11" xfId="77" applyNumberFormat="1" applyFont="1" applyBorder="1" applyAlignment="1">
      <alignment vertical="top" wrapText="1"/>
    </xf>
    <xf numFmtId="0" fontId="84" fillId="0" borderId="0" xfId="0" applyFont="1" applyAlignment="1">
      <alignment horizontal="justify"/>
    </xf>
    <xf numFmtId="0" fontId="36" fillId="0" borderId="0" xfId="0" applyFont="1" applyAlignment="1">
      <alignment horizontal="left"/>
    </xf>
    <xf numFmtId="0" fontId="34" fillId="0" borderId="27" xfId="0" applyFont="1" applyBorder="1" applyAlignment="1">
      <alignment horizontal="center" vertical="top" wrapText="1"/>
    </xf>
    <xf numFmtId="0" fontId="34" fillId="0" borderId="18" xfId="0" applyFont="1" applyBorder="1" applyAlignment="1">
      <alignment horizontal="center" wrapText="1"/>
    </xf>
    <xf numFmtId="0" fontId="34" fillId="0" borderId="18" xfId="0" applyFont="1" applyBorder="1" applyAlignment="1">
      <alignment horizontal="center" vertical="top" wrapText="1"/>
    </xf>
    <xf numFmtId="0" fontId="34" fillId="0" borderId="18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top" wrapText="1"/>
    </xf>
    <xf numFmtId="0" fontId="34" fillId="0" borderId="63" xfId="0" applyFont="1" applyBorder="1" applyAlignment="1">
      <alignment horizontal="center" vertical="top" wrapText="1"/>
    </xf>
    <xf numFmtId="0" fontId="35" fillId="0" borderId="62" xfId="0" applyFont="1" applyBorder="1" applyAlignment="1">
      <alignment horizontal="center" vertical="top" wrapText="1"/>
    </xf>
    <xf numFmtId="0" fontId="78" fillId="0" borderId="63" xfId="0" applyFont="1" applyBorder="1" applyAlignment="1">
      <alignment horizontal="center" vertical="top" wrapText="1"/>
    </xf>
    <xf numFmtId="0" fontId="34" fillId="0" borderId="62" xfId="0" applyFont="1" applyBorder="1" applyAlignment="1">
      <alignment vertical="top" wrapText="1"/>
    </xf>
    <xf numFmtId="3" fontId="83" fillId="0" borderId="63" xfId="0" applyNumberFormat="1" applyFont="1" applyBorder="1" applyAlignment="1">
      <alignment vertical="top" wrapText="1"/>
    </xf>
    <xf numFmtId="0" fontId="34" fillId="0" borderId="28" xfId="0" applyFont="1" applyBorder="1" applyAlignment="1">
      <alignment vertical="top" wrapText="1"/>
    </xf>
    <xf numFmtId="3" fontId="83" fillId="0" borderId="64" xfId="0" applyNumberFormat="1" applyFont="1" applyBorder="1" applyAlignment="1">
      <alignment vertical="top" wrapText="1"/>
    </xf>
    <xf numFmtId="3" fontId="83" fillId="0" borderId="28" xfId="0" applyNumberFormat="1" applyFont="1" applyBorder="1" applyAlignment="1">
      <alignment vertical="top" wrapText="1"/>
    </xf>
    <xf numFmtId="0" fontId="34" fillId="0" borderId="28" xfId="0" applyFont="1" applyBorder="1" applyAlignment="1">
      <alignment horizontal="left" vertical="top" wrapText="1"/>
    </xf>
    <xf numFmtId="3" fontId="83" fillId="0" borderId="62" xfId="0" applyNumberFormat="1" applyFont="1" applyBorder="1" applyAlignment="1">
      <alignment vertical="top" wrapText="1"/>
    </xf>
    <xf numFmtId="49" fontId="34" fillId="0" borderId="62" xfId="0" applyNumberFormat="1" applyFont="1" applyBorder="1" applyAlignment="1">
      <alignment vertical="top" wrapText="1"/>
    </xf>
    <xf numFmtId="3" fontId="83" fillId="0" borderId="63" xfId="0" applyNumberFormat="1" applyFont="1" applyBorder="1" applyAlignment="1">
      <alignment horizontal="center" vertical="top" wrapText="1"/>
    </xf>
    <xf numFmtId="0" fontId="35" fillId="0" borderId="62" xfId="0" applyFont="1" applyBorder="1" applyAlignment="1">
      <alignment vertical="top" wrapText="1"/>
    </xf>
    <xf numFmtId="0" fontId="34" fillId="0" borderId="52" xfId="0" applyFont="1" applyBorder="1" applyAlignment="1">
      <alignment vertical="top" wrapText="1"/>
    </xf>
    <xf numFmtId="3" fontId="83" fillId="0" borderId="52" xfId="0" applyNumberFormat="1" applyFont="1" applyBorder="1" applyAlignment="1">
      <alignment vertical="top" wrapText="1"/>
    </xf>
    <xf numFmtId="0" fontId="31" fillId="0" borderId="0" xfId="0" applyFont="1" applyAlignment="1">
      <alignment horizontal="center" vertical="top" wrapText="1"/>
    </xf>
    <xf numFmtId="167" fontId="42" fillId="0" borderId="0" xfId="77" applyNumberFormat="1" applyFont="1" applyAlignment="1">
      <alignment horizontal="center" vertical="top" wrapText="1"/>
    </xf>
    <xf numFmtId="167" fontId="1" fillId="0" borderId="0" xfId="77" applyNumberFormat="1" applyFont="1"/>
    <xf numFmtId="167" fontId="42" fillId="0" borderId="0" xfId="77" applyNumberFormat="1" applyFont="1" applyAlignment="1">
      <alignment vertical="top" wrapText="1"/>
    </xf>
    <xf numFmtId="0" fontId="86" fillId="0" borderId="0" xfId="0" applyFont="1" applyAlignment="1">
      <alignment horizontal="center" vertical="center"/>
    </xf>
    <xf numFmtId="167" fontId="44" fillId="0" borderId="0" xfId="77" applyNumberFormat="1" applyFont="1" applyAlignment="1">
      <alignment horizontal="left" vertical="top" wrapText="1"/>
    </xf>
    <xf numFmtId="167" fontId="44" fillId="0" borderId="0" xfId="77" applyNumberFormat="1" applyFont="1" applyAlignment="1">
      <alignment horizontal="center" vertical="top" wrapText="1"/>
    </xf>
    <xf numFmtId="167" fontId="44" fillId="0" borderId="0" xfId="77" applyNumberFormat="1" applyFont="1" applyAlignment="1">
      <alignment vertical="top" wrapText="1"/>
    </xf>
    <xf numFmtId="167" fontId="44" fillId="0" borderId="0" xfId="77" applyNumberFormat="1" applyFont="1" applyAlignment="1">
      <alignment horizontal="right" vertical="top" wrapText="1"/>
    </xf>
    <xf numFmtId="0" fontId="76" fillId="0" borderId="0" xfId="0" applyFont="1" applyAlignment="1">
      <alignment horizontal="center"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 wrapText="1"/>
    </xf>
    <xf numFmtId="167" fontId="53" fillId="0" borderId="0" xfId="77" applyNumberFormat="1" applyFont="1"/>
    <xf numFmtId="0" fontId="87" fillId="0" borderId="0" xfId="0" applyFont="1"/>
    <xf numFmtId="0" fontId="50" fillId="0" borderId="0" xfId="0" applyFont="1" applyBorder="1" applyAlignment="1">
      <alignment horizontal="left" vertical="top" wrapText="1"/>
    </xf>
    <xf numFmtId="0" fontId="48" fillId="0" borderId="18" xfId="0" applyFont="1" applyBorder="1" applyAlignment="1">
      <alignment horizontal="center" vertical="top" wrapText="1"/>
    </xf>
    <xf numFmtId="0" fontId="53" fillId="0" borderId="63" xfId="0" applyFont="1" applyBorder="1" applyAlignment="1">
      <alignment vertical="top" wrapText="1"/>
    </xf>
    <xf numFmtId="0" fontId="34" fillId="0" borderId="52" xfId="0" applyFont="1" applyBorder="1" applyAlignment="1">
      <alignment horizontal="center" vertical="top" wrapText="1"/>
    </xf>
    <xf numFmtId="0" fontId="50" fillId="0" borderId="28" xfId="0" applyFont="1" applyBorder="1" applyAlignment="1">
      <alignment horizontal="left" vertical="center"/>
    </xf>
    <xf numFmtId="3" fontId="88" fillId="2" borderId="63" xfId="77" applyNumberFormat="1" applyFont="1" applyFill="1" applyBorder="1" applyAlignment="1">
      <alignment horizontal="right" vertical="top" wrapText="1"/>
    </xf>
    <xf numFmtId="167" fontId="88" fillId="2" borderId="63" xfId="77" applyNumberFormat="1" applyFont="1" applyFill="1" applyBorder="1" applyAlignment="1">
      <alignment horizontal="right" vertical="top" wrapText="1"/>
    </xf>
    <xf numFmtId="3" fontId="88" fillId="0" borderId="63" xfId="77" applyNumberFormat="1" applyFont="1" applyBorder="1" applyAlignment="1">
      <alignment horizontal="right" vertical="top" wrapText="1"/>
    </xf>
    <xf numFmtId="3" fontId="88" fillId="0" borderId="65" xfId="77" applyNumberFormat="1" applyFont="1" applyBorder="1" applyAlignment="1">
      <alignment horizontal="right" vertical="top" wrapText="1"/>
    </xf>
    <xf numFmtId="3" fontId="88" fillId="2" borderId="65" xfId="77" applyNumberFormat="1" applyFont="1" applyFill="1" applyBorder="1" applyAlignment="1">
      <alignment horizontal="right" vertical="top" wrapText="1"/>
    </xf>
    <xf numFmtId="3" fontId="89" fillId="2" borderId="65" xfId="77" applyNumberFormat="1" applyFont="1" applyFill="1" applyBorder="1" applyAlignment="1">
      <alignment horizontal="right" vertical="top" wrapText="1"/>
    </xf>
    <xf numFmtId="0" fontId="48" fillId="0" borderId="28" xfId="0" applyFont="1" applyBorder="1" applyAlignment="1">
      <alignment horizontal="left" vertical="top"/>
    </xf>
    <xf numFmtId="3" fontId="88" fillId="0" borderId="28" xfId="77" applyNumberFormat="1" applyFont="1" applyBorder="1" applyAlignment="1">
      <alignment horizontal="right" vertical="top" wrapText="1"/>
    </xf>
    <xf numFmtId="167" fontId="88" fillId="0" borderId="28" xfId="77" applyNumberFormat="1" applyFont="1" applyBorder="1" applyAlignment="1">
      <alignment horizontal="right" vertical="top" wrapText="1"/>
    </xf>
    <xf numFmtId="3" fontId="89" fillId="0" borderId="28" xfId="77" applyNumberFormat="1" applyFont="1" applyBorder="1" applyAlignment="1">
      <alignment horizontal="right" vertical="top" wrapText="1"/>
    </xf>
    <xf numFmtId="0" fontId="48" fillId="0" borderId="28" xfId="0" applyFont="1" applyBorder="1" applyAlignment="1">
      <alignment horizontal="justify" vertical="top"/>
    </xf>
    <xf numFmtId="3" fontId="88" fillId="0" borderId="62" xfId="77" applyNumberFormat="1" applyFont="1" applyBorder="1" applyAlignment="1">
      <alignment horizontal="right" vertical="top" wrapText="1"/>
    </xf>
    <xf numFmtId="0" fontId="48" fillId="0" borderId="28" xfId="0" applyFont="1" applyBorder="1" applyAlignment="1">
      <alignment horizontal="left" vertical="top" wrapText="1"/>
    </xf>
    <xf numFmtId="3" fontId="88" fillId="0" borderId="15" xfId="77" applyNumberFormat="1" applyFont="1" applyBorder="1" applyAlignment="1">
      <alignment horizontal="right" vertical="top" wrapText="1"/>
    </xf>
    <xf numFmtId="3" fontId="89" fillId="0" borderId="66" xfId="77" applyNumberFormat="1" applyFont="1" applyBorder="1" applyAlignment="1">
      <alignment horizontal="right" vertical="top" wrapText="1"/>
    </xf>
    <xf numFmtId="0" fontId="48" fillId="0" borderId="28" xfId="0" applyFont="1" applyBorder="1" applyAlignment="1">
      <alignment horizontal="justify" vertical="top" wrapText="1"/>
    </xf>
    <xf numFmtId="0" fontId="50" fillId="0" borderId="62" xfId="0" applyFont="1" applyBorder="1" applyAlignment="1">
      <alignment horizontal="left" vertical="top" wrapText="1"/>
    </xf>
    <xf numFmtId="3" fontId="88" fillId="0" borderId="16" xfId="77" applyNumberFormat="1" applyFont="1" applyBorder="1" applyAlignment="1">
      <alignment horizontal="right" vertical="top" wrapText="1"/>
    </xf>
    <xf numFmtId="167" fontId="88" fillId="0" borderId="16" xfId="77" applyNumberFormat="1" applyFont="1" applyBorder="1" applyAlignment="1">
      <alignment horizontal="right" vertical="top" wrapText="1"/>
    </xf>
    <xf numFmtId="3" fontId="88" fillId="0" borderId="67" xfId="77" applyNumberFormat="1" applyFont="1" applyBorder="1" applyAlignment="1">
      <alignment horizontal="right" vertical="top" wrapText="1"/>
    </xf>
    <xf numFmtId="3" fontId="89" fillId="0" borderId="67" xfId="77" applyNumberFormat="1" applyFont="1" applyBorder="1" applyAlignment="1">
      <alignment horizontal="right" vertical="top" wrapText="1"/>
    </xf>
    <xf numFmtId="0" fontId="48" fillId="2" borderId="62" xfId="0" applyFont="1" applyFill="1" applyBorder="1" applyAlignment="1">
      <alignment horizontal="justify" vertical="top" wrapText="1"/>
    </xf>
    <xf numFmtId="3" fontId="89" fillId="2" borderId="63" xfId="77" applyNumberFormat="1" applyFont="1" applyFill="1" applyBorder="1" applyAlignment="1">
      <alignment horizontal="right" vertical="top" wrapText="1"/>
    </xf>
    <xf numFmtId="0" fontId="48" fillId="0" borderId="62" xfId="0" applyFont="1" applyBorder="1" applyAlignment="1">
      <alignment horizontal="left" vertical="top" wrapText="1"/>
    </xf>
    <xf numFmtId="3" fontId="89" fillId="0" borderId="62" xfId="77" applyNumberFormat="1" applyFont="1" applyBorder="1" applyAlignment="1">
      <alignment horizontal="right" vertical="top" wrapText="1"/>
    </xf>
    <xf numFmtId="3" fontId="89" fillId="0" borderId="15" xfId="77" applyNumberFormat="1" applyFont="1" applyBorder="1" applyAlignment="1">
      <alignment horizontal="right" vertical="top" wrapText="1"/>
    </xf>
    <xf numFmtId="0" fontId="50" fillId="0" borderId="52" xfId="0" applyFont="1" applyBorder="1" applyAlignment="1">
      <alignment horizontal="justify" vertical="top" wrapText="1"/>
    </xf>
    <xf numFmtId="3" fontId="89" fillId="0" borderId="16" xfId="77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center"/>
    </xf>
    <xf numFmtId="0" fontId="90" fillId="0" borderId="0" xfId="0" applyFont="1"/>
    <xf numFmtId="167" fontId="1" fillId="0" borderId="0" xfId="77" applyNumberFormat="1"/>
    <xf numFmtId="167" fontId="77" fillId="0" borderId="0" xfId="77" applyNumberFormat="1" applyFont="1" applyAlignment="1">
      <alignment horizontal="center"/>
    </xf>
    <xf numFmtId="0" fontId="91" fillId="0" borderId="0" xfId="0" applyFont="1"/>
    <xf numFmtId="167" fontId="82" fillId="0" borderId="0" xfId="77" applyNumberFormat="1" applyFont="1"/>
    <xf numFmtId="167" fontId="0" fillId="0" borderId="0" xfId="77" applyNumberFormat="1" applyFont="1"/>
    <xf numFmtId="0" fontId="91" fillId="0" borderId="0" xfId="0" applyFont="1" applyAlignment="1">
      <alignment horizontal="left"/>
    </xf>
    <xf numFmtId="0" fontId="48" fillId="0" borderId="0" xfId="0" applyFont="1" applyAlignment="1">
      <alignment horizontal="left" vertical="top" wrapText="1"/>
    </xf>
    <xf numFmtId="0" fontId="92" fillId="0" borderId="0" xfId="0" applyFont="1" applyAlignment="1">
      <alignment horizontal="left" vertical="top" wrapText="1"/>
    </xf>
    <xf numFmtId="0" fontId="76" fillId="0" borderId="0" xfId="0" applyFont="1" applyAlignment="1">
      <alignment horizontal="left" vertical="top" wrapText="1"/>
    </xf>
    <xf numFmtId="0" fontId="93" fillId="0" borderId="0" xfId="0" applyFont="1"/>
    <xf numFmtId="0" fontId="92" fillId="0" borderId="0" xfId="0" applyFont="1" applyAlignment="1">
      <alignment horizontal="left"/>
    </xf>
    <xf numFmtId="0" fontId="78" fillId="0" borderId="0" xfId="0" applyFont="1" applyAlignment="1">
      <alignment horizontal="justify" vertical="top" wrapText="1"/>
    </xf>
    <xf numFmtId="167" fontId="50" fillId="0" borderId="0" xfId="0" applyNumberFormat="1" applyFont="1" applyAlignment="1">
      <alignment horizontal="center" vertical="top" wrapText="1"/>
    </xf>
    <xf numFmtId="0" fontId="50" fillId="0" borderId="0" xfId="0" applyFont="1" applyAlignment="1">
      <alignment horizontal="center" vertical="top" wrapText="1"/>
    </xf>
    <xf numFmtId="0" fontId="48" fillId="0" borderId="0" xfId="0" applyFont="1" applyAlignment="1">
      <alignment horizontal="center" vertical="top" wrapText="1"/>
    </xf>
    <xf numFmtId="167" fontId="34" fillId="0" borderId="0" xfId="77" applyNumberFormat="1" applyFont="1" applyAlignment="1">
      <alignment horizontal="center" vertical="top" wrapText="1"/>
    </xf>
    <xf numFmtId="167" fontId="48" fillId="0" borderId="0" xfId="0" applyNumberFormat="1" applyFont="1" applyAlignment="1">
      <alignment horizontal="center" vertical="top" wrapText="1"/>
    </xf>
    <xf numFmtId="167" fontId="56" fillId="0" borderId="0" xfId="77" applyNumberFormat="1" applyFont="1" applyAlignment="1">
      <alignment horizontal="center" vertical="top" wrapText="1"/>
    </xf>
    <xf numFmtId="167" fontId="48" fillId="0" borderId="0" xfId="77" applyNumberFormat="1" applyFont="1" applyAlignment="1">
      <alignment horizontal="center"/>
    </xf>
    <xf numFmtId="0" fontId="34" fillId="0" borderId="0" xfId="0" applyFont="1" applyAlignment="1">
      <alignment horizontal="left"/>
    </xf>
    <xf numFmtId="167" fontId="0" fillId="0" borderId="0" xfId="77" applyNumberFormat="1" applyFont="1" applyAlignment="1">
      <alignment horizontal="center"/>
    </xf>
    <xf numFmtId="0" fontId="36" fillId="0" borderId="0" xfId="0" applyFont="1" applyAlignment="1">
      <alignment horizontal="left"/>
    </xf>
    <xf numFmtId="167" fontId="77" fillId="0" borderId="0" xfId="77" applyNumberFormat="1" applyFont="1" applyAlignment="1">
      <alignment horizontal="center"/>
    </xf>
    <xf numFmtId="0" fontId="31" fillId="0" borderId="0" xfId="0" applyFont="1" applyAlignment="1">
      <alignment horizontal="center" vertical="top" wrapText="1"/>
    </xf>
    <xf numFmtId="167" fontId="56" fillId="0" borderId="0" xfId="77" applyNumberFormat="1" applyFont="1" applyAlignment="1">
      <alignment horizontal="center"/>
    </xf>
    <xf numFmtId="0" fontId="48" fillId="0" borderId="27" xfId="0" applyFont="1" applyBorder="1" applyAlignment="1">
      <alignment horizontal="center" vertical="top" wrapText="1"/>
    </xf>
    <xf numFmtId="0" fontId="48" fillId="0" borderId="28" xfId="0" applyFont="1" applyBorder="1" applyAlignment="1">
      <alignment horizontal="center" vertical="top" wrapText="1"/>
    </xf>
    <xf numFmtId="0" fontId="48" fillId="0" borderId="62" xfId="0" applyFont="1" applyBorder="1" applyAlignment="1">
      <alignment horizontal="center" vertical="top" wrapText="1"/>
    </xf>
    <xf numFmtId="0" fontId="48" fillId="0" borderId="27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48" fillId="0" borderId="6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3" fillId="0" borderId="28" xfId="0" applyFont="1" applyBorder="1" applyAlignment="1">
      <alignment horizontal="center" vertical="center" wrapText="1"/>
    </xf>
    <xf numFmtId="0" fontId="53" fillId="0" borderId="6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78" fillId="0" borderId="27" xfId="0" applyFont="1" applyBorder="1" applyAlignment="1">
      <alignment horizontal="center" vertical="top" wrapText="1"/>
    </xf>
    <xf numFmtId="0" fontId="78" fillId="0" borderId="28" xfId="0" applyFont="1" applyBorder="1" applyAlignment="1">
      <alignment horizontal="center" vertical="top" wrapText="1"/>
    </xf>
    <xf numFmtId="0" fontId="78" fillId="0" borderId="62" xfId="0" applyFont="1" applyBorder="1" applyAlignment="1">
      <alignment horizontal="center" vertical="top" wrapText="1"/>
    </xf>
    <xf numFmtId="0" fontId="48" fillId="2" borderId="27" xfId="0" applyFont="1" applyFill="1" applyBorder="1" applyAlignment="1">
      <alignment horizontal="center" vertical="top" wrapText="1"/>
    </xf>
    <xf numFmtId="0" fontId="48" fillId="2" borderId="28" xfId="0" applyFont="1" applyFill="1" applyBorder="1" applyAlignment="1">
      <alignment horizontal="center" vertical="top" wrapText="1"/>
    </xf>
    <xf numFmtId="0" fontId="48" fillId="2" borderId="62" xfId="0" applyFont="1" applyFill="1" applyBorder="1" applyAlignment="1">
      <alignment horizontal="center" vertical="top" wrapText="1"/>
    </xf>
    <xf numFmtId="0" fontId="48" fillId="2" borderId="27" xfId="0" applyFont="1" applyFill="1" applyBorder="1" applyAlignment="1">
      <alignment horizontal="center" vertical="center" wrapText="1"/>
    </xf>
    <xf numFmtId="0" fontId="53" fillId="2" borderId="28" xfId="0" applyFont="1" applyFill="1" applyBorder="1" applyAlignment="1">
      <alignment horizontal="center" vertical="center" wrapText="1"/>
    </xf>
    <xf numFmtId="0" fontId="53" fillId="2" borderId="62" xfId="0" applyFont="1" applyFill="1" applyBorder="1" applyAlignment="1">
      <alignment horizontal="center" vertical="center" wrapText="1"/>
    </xf>
    <xf numFmtId="167" fontId="50" fillId="0" borderId="0" xfId="77" applyNumberFormat="1" applyFont="1" applyAlignment="1">
      <alignment horizontal="center" vertical="top" wrapText="1"/>
    </xf>
    <xf numFmtId="0" fontId="50" fillId="0" borderId="0" xfId="0" applyFont="1" applyBorder="1" applyAlignment="1">
      <alignment horizontal="left" vertical="top" wrapText="1"/>
    </xf>
    <xf numFmtId="0" fontId="86" fillId="0" borderId="0" xfId="0" applyFont="1" applyAlignment="1">
      <alignment horizontal="center" vertical="center"/>
    </xf>
    <xf numFmtId="167" fontId="57" fillId="0" borderId="0" xfId="77" applyNumberFormat="1" applyFont="1" applyAlignment="1">
      <alignment horizontal="center" vertical="top" wrapText="1"/>
    </xf>
    <xf numFmtId="0" fontId="34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167" fontId="31" fillId="0" borderId="0" xfId="77" applyNumberFormat="1" applyFont="1" applyAlignment="1">
      <alignment horizontal="center" vertical="top" wrapText="1"/>
    </xf>
    <xf numFmtId="167" fontId="77" fillId="0" borderId="0" xfId="0" applyNumberFormat="1" applyFont="1" applyAlignment="1">
      <alignment horizontal="center"/>
    </xf>
    <xf numFmtId="0" fontId="77" fillId="0" borderId="0" xfId="0" applyFont="1" applyAlignment="1">
      <alignment horizontal="center"/>
    </xf>
    <xf numFmtId="0" fontId="34" fillId="0" borderId="0" xfId="0" applyFont="1" applyAlignment="1">
      <alignment vertical="top" wrapText="1"/>
    </xf>
    <xf numFmtId="0" fontId="78" fillId="0" borderId="0" xfId="0" applyFont="1" applyAlignment="1">
      <alignment wrapText="1"/>
    </xf>
    <xf numFmtId="0" fontId="76" fillId="0" borderId="0" xfId="0" applyFont="1" applyAlignment="1">
      <alignment horizontal="center" vertical="top" wrapText="1"/>
    </xf>
    <xf numFmtId="0" fontId="31" fillId="0" borderId="0" xfId="0" applyFont="1" applyAlignment="1">
      <alignment horizontal="left" vertical="top" wrapText="1"/>
    </xf>
    <xf numFmtId="167" fontId="42" fillId="0" borderId="0" xfId="77" applyNumberFormat="1" applyFont="1" applyAlignment="1">
      <alignment horizontal="center" vertical="top" wrapText="1"/>
    </xf>
    <xf numFmtId="0" fontId="34" fillId="0" borderId="27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top" wrapText="1"/>
    </xf>
    <xf numFmtId="0" fontId="34" fillId="0" borderId="11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9" xfId="0" applyFont="1" applyBorder="1" applyAlignment="1">
      <alignment vertical="top" wrapText="1"/>
    </xf>
    <xf numFmtId="0" fontId="34" fillId="0" borderId="11" xfId="0" applyFont="1" applyBorder="1" applyAlignment="1">
      <alignment vertical="top" wrapText="1"/>
    </xf>
    <xf numFmtId="167" fontId="82" fillId="0" borderId="0" xfId="0" applyNumberFormat="1" applyFont="1" applyAlignment="1">
      <alignment horizontal="center"/>
    </xf>
    <xf numFmtId="167" fontId="50" fillId="0" borderId="0" xfId="0" applyNumberFormat="1" applyFont="1" applyAlignment="1">
      <alignment horizontal="center"/>
    </xf>
    <xf numFmtId="167" fontId="48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167" fontId="50" fillId="0" borderId="0" xfId="77" applyNumberFormat="1" applyFont="1" applyAlignment="1">
      <alignment vertical="top" wrapText="1"/>
    </xf>
    <xf numFmtId="167" fontId="53" fillId="0" borderId="0" xfId="77" applyNumberFormat="1" applyFont="1" applyAlignment="1"/>
    <xf numFmtId="167" fontId="57" fillId="0" borderId="0" xfId="77" applyNumberFormat="1" applyFont="1" applyBorder="1" applyAlignment="1">
      <alignment vertical="top" wrapText="1"/>
    </xf>
    <xf numFmtId="167" fontId="53" fillId="0" borderId="0" xfId="77" applyNumberFormat="1" applyFont="1" applyBorder="1" applyAlignment="1"/>
    <xf numFmtId="167" fontId="34" fillId="0" borderId="0" xfId="77" applyNumberFormat="1" applyFont="1" applyBorder="1" applyAlignment="1">
      <alignment horizontal="center" vertical="top" wrapText="1"/>
    </xf>
    <xf numFmtId="167" fontId="79" fillId="0" borderId="0" xfId="0" applyNumberFormat="1" applyFont="1" applyAlignment="1">
      <alignment horizontal="center"/>
    </xf>
    <xf numFmtId="0" fontId="79" fillId="0" borderId="0" xfId="0" applyFont="1" applyAlignment="1">
      <alignment horizontal="center"/>
    </xf>
    <xf numFmtId="167" fontId="50" fillId="0" borderId="0" xfId="0" applyNumberFormat="1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167" fontId="48" fillId="0" borderId="0" xfId="77" applyNumberFormat="1" applyFont="1" applyAlignment="1">
      <alignment vertical="top" wrapText="1"/>
    </xf>
    <xf numFmtId="43" fontId="0" fillId="0" borderId="0" xfId="77" applyFont="1" applyAlignment="1">
      <alignment horizontal="center"/>
    </xf>
    <xf numFmtId="167" fontId="0" fillId="0" borderId="0" xfId="77" applyNumberFormat="1" applyFont="1" applyAlignment="1"/>
    <xf numFmtId="167" fontId="50" fillId="0" borderId="0" xfId="77" applyNumberFormat="1" applyFont="1" applyAlignment="1"/>
    <xf numFmtId="167" fontId="48" fillId="0" borderId="0" xfId="77" applyNumberFormat="1" applyFont="1" applyAlignment="1">
      <alignment vertical="top"/>
    </xf>
    <xf numFmtId="167" fontId="56" fillId="0" borderId="0" xfId="77" applyNumberFormat="1" applyFont="1" applyAlignment="1"/>
    <xf numFmtId="0" fontId="31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7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34" fillId="0" borderId="0" xfId="0" applyFont="1" applyAlignment="1">
      <alignment horizontal="right" vertical="top" wrapText="1"/>
    </xf>
    <xf numFmtId="0" fontId="72" fillId="0" borderId="0" xfId="0" applyFont="1" applyAlignment="1">
      <alignment horizontal="left" vertical="top" wrapText="1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right" vertical="top" wrapText="1"/>
    </xf>
    <xf numFmtId="0" fontId="73" fillId="0" borderId="0" xfId="0" applyFont="1" applyAlignment="1">
      <alignment horizontal="left"/>
    </xf>
    <xf numFmtId="0" fontId="67" fillId="0" borderId="13" xfId="0" applyFont="1" applyBorder="1" applyAlignment="1">
      <alignment horizontal="justify" vertical="top" wrapText="1"/>
    </xf>
    <xf numFmtId="0" fontId="67" fillId="0" borderId="28" xfId="0" applyFont="1" applyBorder="1" applyAlignment="1">
      <alignment horizontal="center" vertical="top" wrapText="1"/>
    </xf>
    <xf numFmtId="167" fontId="56" fillId="0" borderId="28" xfId="77" applyNumberFormat="1" applyFont="1" applyBorder="1" applyAlignment="1">
      <alignment horizontal="justify" vertical="top" wrapText="1"/>
    </xf>
    <xf numFmtId="167" fontId="56" fillId="0" borderId="42" xfId="77" applyNumberFormat="1" applyFont="1" applyBorder="1" applyAlignment="1">
      <alignment horizontal="justify" vertical="top" wrapText="1"/>
    </xf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65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50" fillId="0" borderId="0" xfId="0" applyFont="1" applyAlignment="1">
      <alignment horizontal="justify" vertical="top" wrapText="1"/>
    </xf>
    <xf numFmtId="0" fontId="44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/>
    </xf>
    <xf numFmtId="0" fontId="36" fillId="0" borderId="39" xfId="0" applyFont="1" applyBorder="1" applyAlignment="1">
      <alignment horizontal="center"/>
    </xf>
    <xf numFmtId="0" fontId="50" fillId="0" borderId="49" xfId="0" applyFont="1" applyBorder="1" applyAlignment="1">
      <alignment horizontal="center" vertical="top" wrapText="1"/>
    </xf>
    <xf numFmtId="0" fontId="50" fillId="0" borderId="14" xfId="0" applyFont="1" applyBorder="1" applyAlignment="1">
      <alignment horizontal="center" vertical="top" wrapText="1"/>
    </xf>
    <xf numFmtId="0" fontId="50" fillId="0" borderId="50" xfId="0" applyFont="1" applyBorder="1" applyAlignment="1">
      <alignment horizontal="center" vertical="top" wrapText="1"/>
    </xf>
    <xf numFmtId="0" fontId="50" fillId="0" borderId="0" xfId="0" applyFont="1" applyAlignment="1">
      <alignment horizontal="left" vertical="top" wrapText="1"/>
    </xf>
    <xf numFmtId="0" fontId="5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/>
    </xf>
  </cellXfs>
  <cellStyles count="139">
    <cellStyle name="_x0001_" xfId="115"/>
    <cellStyle name="??" xfId="2"/>
    <cellStyle name="?? [0.00]_List-dwg" xfId="3"/>
    <cellStyle name="?? [0]" xfId="4"/>
    <cellStyle name="???? [0.00]_List-dwg" xfId="5"/>
    <cellStyle name="????_List-dwg" xfId="6"/>
    <cellStyle name="???[0]_Book1" xfId="7"/>
    <cellStyle name="???_95" xfId="8"/>
    <cellStyle name="??_(????)??????" xfId="9"/>
    <cellStyle name="??_kc-elec system check list" xfId="10"/>
    <cellStyle name="_Book1" xfId="11"/>
    <cellStyle name="_Giai Doan 3 Hong Ngu" xfId="12"/>
    <cellStyle name="_KT (2)" xfId="13"/>
    <cellStyle name="_KT (2)_1" xfId="14"/>
    <cellStyle name="_KT (2)_2" xfId="15"/>
    <cellStyle name="_KT (2)_2_TG-TH" xfId="16"/>
    <cellStyle name="_KT (2)_2_TG-TH_Book1" xfId="17"/>
    <cellStyle name="_KT (2)_2_TG-TH_Giai Doan 3 Hong Ngu" xfId="18"/>
    <cellStyle name="_KT (2)_3" xfId="19"/>
    <cellStyle name="_KT (2)_3_TG-TH" xfId="20"/>
    <cellStyle name="_KT (2)_3_TG-TH_Book1" xfId="21"/>
    <cellStyle name="_KT (2)_3_TG-TH_Giai Doan 3 Hong Ngu" xfId="22"/>
    <cellStyle name="_KT (2)_3_TG-TH_PERSONAL" xfId="23"/>
    <cellStyle name="_KT (2)_4" xfId="24"/>
    <cellStyle name="_KT (2)_4_Book1" xfId="25"/>
    <cellStyle name="_KT (2)_4_Giai Doan 3 Hong Ngu" xfId="26"/>
    <cellStyle name="_KT (2)_4_TG-TH" xfId="27"/>
    <cellStyle name="_KT (2)_5" xfId="28"/>
    <cellStyle name="_KT (2)_5_Book1" xfId="29"/>
    <cellStyle name="_KT (2)_5_Giai Doan 3 Hong Ngu" xfId="30"/>
    <cellStyle name="_KT (2)_Book1" xfId="31"/>
    <cellStyle name="_KT (2)_Giai Doan 3 Hong Ngu" xfId="32"/>
    <cellStyle name="_KT (2)_PERSONAL" xfId="33"/>
    <cellStyle name="_KT (2)_TG-TH" xfId="34"/>
    <cellStyle name="_KT_TG" xfId="35"/>
    <cellStyle name="_KT_TG_1" xfId="36"/>
    <cellStyle name="_KT_TG_1_Book1" xfId="37"/>
    <cellStyle name="_KT_TG_1_Giai Doan 3 Hong Ngu" xfId="38"/>
    <cellStyle name="_KT_TG_2" xfId="39"/>
    <cellStyle name="_KT_TG_2_Book1" xfId="40"/>
    <cellStyle name="_KT_TG_2_Giai Doan 3 Hong Ngu" xfId="41"/>
    <cellStyle name="_KT_TG_3" xfId="42"/>
    <cellStyle name="_KT_TG_4" xfId="43"/>
    <cellStyle name="_PERSONAL" xfId="44"/>
    <cellStyle name="_TG-TH" xfId="45"/>
    <cellStyle name="_TG-TH_1" xfId="46"/>
    <cellStyle name="_TG-TH_1_Book1" xfId="47"/>
    <cellStyle name="_TG-TH_1_Giai Doan 3 Hong Ngu" xfId="48"/>
    <cellStyle name="_TG-TH_2" xfId="49"/>
    <cellStyle name="_TG-TH_2_Book1" xfId="50"/>
    <cellStyle name="_TG-TH_2_Giai Doan 3 Hong Ngu" xfId="51"/>
    <cellStyle name="_TG-TH_3" xfId="52"/>
    <cellStyle name="_TG-TH_4" xfId="53"/>
    <cellStyle name="¹éºÐÀ²_±âÅ¸" xfId="54"/>
    <cellStyle name="ÅëÈ­ [0]_±âÅ¸" xfId="58"/>
    <cellStyle name="AeE­ [0]_INQUIRY ¿µ¾÷AßAø " xfId="59"/>
    <cellStyle name="ÅëÈ­ [0]_L601CPT" xfId="60"/>
    <cellStyle name="ÅëÈ­_±âÅ¸" xfId="61"/>
    <cellStyle name="AeE­_INQUIRY ¿µ¾÷AßAø " xfId="62"/>
    <cellStyle name="ÅëÈ­_L601CPT" xfId="63"/>
    <cellStyle name="ÄÞ¸¶ [0]_±âÅ¸" xfId="64"/>
    <cellStyle name="AÞ¸¶ [0]_INQUIRY ¿?¾÷AßAø " xfId="65"/>
    <cellStyle name="ÄÞ¸¶ [0]_L601CPT" xfId="66"/>
    <cellStyle name="ÄÞ¸¶_±âÅ¸" xfId="67"/>
    <cellStyle name="AÞ¸¶_INQUIRY ¿?¾÷AßAø " xfId="68"/>
    <cellStyle name="ÄÞ¸¶_L601CPT" xfId="69"/>
    <cellStyle name="AutoFormat Options" xfId="70"/>
    <cellStyle name="C?AØ_¿?¾÷CoE² " xfId="71"/>
    <cellStyle name="Ç¥ÁØ_#2(M17)_1" xfId="72"/>
    <cellStyle name="C￥AØ_¿μ¾÷CoE² " xfId="73"/>
    <cellStyle name="Ç¥ÁØ_±¸¹Ì´ëÃ¥" xfId="74"/>
    <cellStyle name="category" xfId="75"/>
    <cellStyle name="Cerrency_Sheet2_XANGDAU" xfId="76"/>
    <cellStyle name="Comma" xfId="77" builtinId="3"/>
    <cellStyle name="Comma0" xfId="78"/>
    <cellStyle name="Curråncy [0]_FCST_RESULTS" xfId="79"/>
    <cellStyle name="Currency [0]ßmud plant bolted_RESULTS" xfId="80"/>
    <cellStyle name="Currency![0]_FCSt (2)" xfId="81"/>
    <cellStyle name="Currency0" xfId="82"/>
    <cellStyle name="Date" xfId="83"/>
    <cellStyle name="Fixed" xfId="84"/>
    <cellStyle name="Grey" xfId="85"/>
    <cellStyle name="HEADER" xfId="86"/>
    <cellStyle name="Header1" xfId="87"/>
    <cellStyle name="Header2" xfId="88"/>
    <cellStyle name="Heading 1" xfId="89" builtinId="16" customBuiltin="1"/>
    <cellStyle name="Heading 2" xfId="90" builtinId="17" customBuiltin="1"/>
    <cellStyle name="i·0" xfId="91"/>
    <cellStyle name="Input [yellow]" xfId="92"/>
    <cellStyle name="Millares [0]_Well Timing" xfId="93"/>
    <cellStyle name="Millares_Well Timing" xfId="94"/>
    <cellStyle name="Model" xfId="95"/>
    <cellStyle name="Moneda [0]_Well Timing" xfId="96"/>
    <cellStyle name="Moneda_Well Timing" xfId="97"/>
    <cellStyle name="n" xfId="98"/>
    <cellStyle name="Normal" xfId="0" builtinId="0"/>
    <cellStyle name="Normal - Style1" xfId="99"/>
    <cellStyle name="Percent [2]" xfId="100"/>
    <cellStyle name="S—_x0008_" xfId="104"/>
    <cellStyle name="Style 1" xfId="1"/>
    <cellStyle name="Style 10" xfId="108"/>
    <cellStyle name="Style 11" xfId="109"/>
    <cellStyle name="Style 2" xfId="55"/>
    <cellStyle name="Style 3" xfId="56"/>
    <cellStyle name="Style 4" xfId="57"/>
    <cellStyle name="Style 5" xfId="101"/>
    <cellStyle name="Style 6" xfId="102"/>
    <cellStyle name="Style 7" xfId="103"/>
    <cellStyle name="Style 8" xfId="106"/>
    <cellStyle name="Style 9" xfId="107"/>
    <cellStyle name="subhead" xfId="105"/>
    <cellStyle name="T" xfId="110"/>
    <cellStyle name="T_Book1" xfId="111"/>
    <cellStyle name="T_Book1_1" xfId="112"/>
    <cellStyle name="T_TK_HT" xfId="113"/>
    <cellStyle name="th" xfId="114"/>
    <cellStyle name="Total" xfId="116" builtinId="25" customBuiltin="1"/>
    <cellStyle name="viet" xfId="117"/>
    <cellStyle name="viet2" xfId="118"/>
    <cellStyle name=" [0.00]_ Att. 1- Cover" xfId="119"/>
    <cellStyle name="_ Att. 1- Cover" xfId="120"/>
    <cellStyle name="?_ Att. 1- Cover" xfId="121"/>
    <cellStyle name="똿뗦먛귟 [0.00]_PRODUCT DETAIL Q1" xfId="122"/>
    <cellStyle name="똿뗦먛귟_PRODUCT DETAIL Q1" xfId="123"/>
    <cellStyle name="믅됞 [0.00]_PRODUCT DETAIL Q1" xfId="124"/>
    <cellStyle name="믅됞_PRODUCT DETAIL Q1" xfId="125"/>
    <cellStyle name="백분율_95" xfId="126"/>
    <cellStyle name="뷭?_BOOKSHIP" xfId="127"/>
    <cellStyle name="콤마 [0]_1202" xfId="128"/>
    <cellStyle name="콤마_1202" xfId="129"/>
    <cellStyle name="통화 [0]_1202" xfId="130"/>
    <cellStyle name="통화_1202" xfId="131"/>
    <cellStyle name="표준_(정보부문)월별인원계획" xfId="132"/>
    <cellStyle name="一般_99Q3647-ALL-CAS2" xfId="133"/>
    <cellStyle name="千分位[0]_Book1" xfId="134"/>
    <cellStyle name="千分位_99Q3647-ALL-CAS2" xfId="135"/>
    <cellStyle name="貨幣 [0]_Book1" xfId="136"/>
    <cellStyle name="貨幣[0]_BRE" xfId="137"/>
    <cellStyle name="貨幣_Book1" xfId="1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84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3\d\sang\CONG%20TRINH%20TRUNG%20THE\LONG%20AN\Trung%20the%20-%20Tuyen%20Binh%20Tay%20-%20Vinh%20Hu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HIEN\TANHUNG\HTTANH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MYAN\TTTRLON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BACHUC\TTBACHU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TRUONGLO\TTTRLON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MSOFFICE\YNHI\TNOC-1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LONGKIEN\DKHLKIE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MYAN\MY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BACHUC\HTBACHU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MYAN\HTBACHUC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MYAN\TTK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hongkythuat\Thinh\Cumdancu\H.ThapMuoi\TBT%20COOP%20DTH\Gia%20dinh\DUTOA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HIEN\TUYHA\MYXUA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TRAMMYXU\TTK1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TRLOCNIN\DT-LN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NHON\THUNHI\saoma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TRAM/35/TRAMVI~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oCay\MoCay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y%20Documents\TRANS-LINES\MauDZMo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GUYEN%20VAN%20THANH%20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TRVINH~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uy\HonDat\My%20Documents\Substations\Tra%20vinh\An%20Giang\Ten%20gi%20do-An%20Gia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ng\dau%20thau%20dot\My%20Documents\Phong\DIR00031\PHONG\Xls\Dutoan98\PHUTHU\1997%20chuyen%20sang\DUTOAN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GiangHT\Temp\HongNgu\LR%20Tram%20110kV%20Hong%20Ngu-duyet-hc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PHONG\Excel\Du%20toan%2099\WB%20dot%203\CK707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PHONG\Excel\Du%20toan%2099\WB%20dot%203\Duye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Excel\Data\Tinh%20tong%20hop%20du%20toa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Excel\Program\DUTOA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h\c\CANHAN\MUNG\THOP9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Excel\Data\Dutoan98\KHCB\Vat%20tu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NAM98\DUTOAN\Tinh%20tong%20hop%20du%20toan%20bi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uments/Thanh%20Toan/DOCUMENT/DAUTHAU/Dungquat/GOI3/DUNGQUAT-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uments/Thanh%20Toan/CS3408/Standard/RP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ng\dau%20thau%20dot\DTOAN-XD\DUTO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HIEU\May%20Hieu\Du%20Toan\Tan%20Tien\SCL%20DZ%2022KV%20Xa%20Tan%20Tien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Phong%20Kinh%20Te\LUC\EXCEL\Th&#199;u\Du%20thau%20Y&#170;n%20Minh%20-%20H&#181;%20Gian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Thang%20KT%202001\Ho%20so%20thau\Du%20thau%20Huu%20Lung%20-%20Lang%20Son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LVTD\MSOffice\EXCEL\LUC\DT%20DZ%2022+TBA%2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PROP\DA0630\INQ'Y\STEEL\DA0463BQ.XLW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96Q2573\HE-7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98v\V0194\V0194-IDM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Goi%202\TH5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hongkythuat\Thinh\Cumdancu\H.ThapMuoi\TBT%20COOP%20DTH\Dutoan98\KHCB\Vat%20tu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8Q\3533\Q\98Q2943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8Q\3533\Q\Book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6Q\96q2588\PANE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DA0463\QTN-INSN\WILLICH\INSU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2689\Q\&#22283;&#20839;\99Q3284INA&#24314;&#36896;\96\Q2573(2ND)\&#21488;&#22609;&#20013;&#27833;RFCC&#27604;&#36611;&#3492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8Q\98Q3016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9Q\99Q3657\99Q3299(REV.0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9Q\99Q3657\99Q3299(REV.1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_3\e\Ho%20Nam\DKH\DKH%202000%20(WB)\TKKT\Kien%20Giang\PhiThong\Hieu%20chinh\TK-LK_trthe_PhiThong%20(hc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ng\c\My%20Documents\Phong\DIR00031\PHONG\Xls\Dutoan98\PHUTHU\Lo%20ra%201998\nhan%20cong%20lo%20ra%2098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TA\THAU\LONGAN\THUY\THAU\CTRINH\G-PB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T-DLUC\TAN-PHU\TAN-BINH\KL-TBINW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TVT\PTHO\DUTOANWB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TVT\PTHO\Duye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Gia%20dinh\DUTOAN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DUTOAN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DT-DLUC\TAN-PHU\K-99HDuc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CANHAN\MUNG\THOP9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LUUTAM\VBAO\BookJHFGJGXBGCCNCVCCVVCVCC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ESD/P3(Qg-Bao)/Kiemtr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hongkythuat\Thinh\Cumdancu\H.ThapMuoi\B-CAOQ~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Phong%20Kinh%20Te/LUC/EXCEL/Th&#199;u/Du%20thau%20Y&#170;n%20Minh%20-%20H&#181;%20Giang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LVTD/MSOffice/EXCEL/LUC/HY35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LVTD/MSOffice/EXCEL/LUC/DT%20DZ%2022+TBA%20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Thang%20KT%202001/Ho%20so%20thau/Du%20thau%20Huu%20Lung%20-%20Lang%20Son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uments/cao%20huu%20thuc/ho%20so%20thau/Dongyen/tienluong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uments/TAN%20HIEP/TRVINH~4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uments/TAN%20HIEP/My%20Documents/Substations/Tra%20vinh/An%20Giang/Ten%20gi%20do-An%20Giang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_3\E\DO-HUONG\GT-BO\TKTC10-8\phong%20nen\DT-THL7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_3\E\Congviec\Ta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UTOAN\BTHUAN\NDPHUQUY\NDPQSUA\BTHUAN\NDPHUQUY\DUTOAN\Tiengiang\HOICUT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N GIA CAN THO"/>
      <sheetName val="Hinh thuc "/>
      <sheetName val="Hinh thuc hthh"/>
      <sheetName val="Bang phan tru TT 1 pha"/>
      <sheetName val="Bang phan tru HTDL"/>
      <sheetName val="Bang phan tru HTHH"/>
      <sheetName val="Liet ke duong day trung the"/>
      <sheetName val="Liet ke TBA1x25 kVA "/>
      <sheetName val="Liet ke TBA1x50 kVA "/>
      <sheetName val="LK TBA 1 PHA (1x15)"/>
      <sheetName val="bang tong hop du toan"/>
      <sheetName val="Du toan DZ trung the"/>
      <sheetName val=" VL-NC-MTC DZ trung the"/>
      <sheetName val="day su phu kien DZ trung the"/>
      <sheetName val="Du toan DZ ha the "/>
      <sheetName val=" VL-NC-MTC DZ ha the"/>
      <sheetName val="day su phu kien DZ ha the"/>
      <sheetName val="Chi tiet mong-xa-chang"/>
      <sheetName val="Bang tinh VL-NC 3 pha"/>
      <sheetName val="LK TBA 3X25"/>
      <sheetName val="Du toan TBA 50 KVA"/>
      <sheetName val="DT 4 TBA25"/>
      <sheetName val="VT-TB 02 Tram 25 kVA"/>
      <sheetName val="VT-TB 13 Tram 50 kVA"/>
      <sheetName val="VLP-NC-MAY 2 TBA 25 kVA"/>
      <sheetName val="VLP-NC-MAY TBA 50 kVA"/>
      <sheetName val="DT 5 TBA15 "/>
      <sheetName val="DT VT TBA 1F (1x15)"/>
      <sheetName val="NC tTBA 1F (1x15)"/>
      <sheetName val="Van chuyen duong dai"/>
      <sheetName val=" Khao sat - thiet ke"/>
      <sheetName val="Ty le %"/>
      <sheetName val="NC tTBA 1F 3(1x25)"/>
      <sheetName val="nhuong vt"/>
      <sheetName val="tron goi"/>
      <sheetName val="mac dien"/>
      <sheetName val="di doi"/>
      <sheetName val="congthuc"/>
      <sheetName val="XL4Poppy"/>
      <sheetName val="Solieu"/>
      <sheetName val="TMC"/>
      <sheetName val="TMDT"/>
      <sheetName val="tong hop"/>
      <sheetName val="TONG"/>
      <sheetName val="THXL"/>
      <sheetName val="GT"/>
      <sheetName val="chitiet"/>
      <sheetName val="ThuHoiVT"/>
      <sheetName val="vc"/>
      <sheetName val="VCDD"/>
      <sheetName val="THXL-tr"/>
      <sheetName val="CT_tram"/>
      <sheetName val="TK"/>
      <sheetName val="bu"/>
      <sheetName val="bu-tr"/>
      <sheetName val="kl"/>
      <sheetName val="VTA"/>
      <sheetName val="Gia Quyen"/>
      <sheetName val="..."/>
      <sheetName val="kl3pct"/>
      <sheetName val="kl3p"/>
      <sheetName val="kl1p"/>
      <sheetName val="klHTHH"/>
      <sheetName val="klHTDL"/>
      <sheetName val="LK TR"/>
      <sheetName val="LK_VTTH"/>
      <sheetName val="pp3p_NC"/>
      <sheetName val="pp3p "/>
      <sheetName val="pp1p"/>
      <sheetName val="ppht"/>
      <sheetName val="DG"/>
      <sheetName val="TienLuong"/>
      <sheetName val="BC Gia dien"/>
      <sheetName val="Mo hinh"/>
      <sheetName val="Mo hinh(1)"/>
      <sheetName val="Mo hinh (2)"/>
      <sheetName val="Sheet5"/>
    </sheetNames>
    <sheetDataSet>
      <sheetData sheetId="0" refreshError="1">
        <row r="4">
          <cell r="A4" t="str">
            <v>Moùng</v>
          </cell>
        </row>
        <row r="5">
          <cell r="A5" t="str">
            <v>Moùng coät 10m - 10aa</v>
          </cell>
          <cell r="B5" t="str">
            <v>Moùng</v>
          </cell>
          <cell r="F5" t="str">
            <v>Laáy töø baûng tính</v>
          </cell>
        </row>
        <row r="6">
          <cell r="A6" t="str">
            <v>Moùng coät 10m - 10ab</v>
          </cell>
          <cell r="B6" t="str">
            <v>Moùng</v>
          </cell>
          <cell r="F6" t="str">
            <v>Laáy töø baûng tính</v>
          </cell>
        </row>
        <row r="7">
          <cell r="A7" t="str">
            <v>Moùng coät 10m - 10aa</v>
          </cell>
          <cell r="B7" t="str">
            <v>Moùng</v>
          </cell>
          <cell r="F7" t="str">
            <v>Laáy töø baûng tính</v>
          </cell>
        </row>
        <row r="8">
          <cell r="A8" t="str">
            <v>Moùng coät 12m - 12aa</v>
          </cell>
          <cell r="B8" t="str">
            <v>Moùng</v>
          </cell>
          <cell r="C8">
            <v>186000</v>
          </cell>
          <cell r="D8">
            <v>145190.878</v>
          </cell>
          <cell r="E8">
            <v>0</v>
          </cell>
          <cell r="F8" t="str">
            <v>Laáy töø baûng tính</v>
          </cell>
        </row>
        <row r="9">
          <cell r="A9" t="str">
            <v>Moùng coät 12m - 12bb</v>
          </cell>
          <cell r="B9" t="str">
            <v>Moùng</v>
          </cell>
          <cell r="C9">
            <v>398000</v>
          </cell>
          <cell r="D9">
            <v>210376.505</v>
          </cell>
          <cell r="E9">
            <v>0</v>
          </cell>
          <cell r="F9" t="str">
            <v>Laáy töø baûng tính</v>
          </cell>
        </row>
        <row r="10">
          <cell r="A10" t="str">
            <v>Moùng coät 14m - 14bb</v>
          </cell>
          <cell r="B10" t="str">
            <v>Moùng</v>
          </cell>
          <cell r="C10">
            <v>398000</v>
          </cell>
          <cell r="D10">
            <v>258226.89499999999</v>
          </cell>
          <cell r="E10">
            <v>0</v>
          </cell>
          <cell r="F10" t="str">
            <v>Laáy töø baûng tính</v>
          </cell>
        </row>
        <row r="11">
          <cell r="A11" t="str">
            <v xml:space="preserve">Moùng neo MN 12-4 </v>
          </cell>
          <cell r="B11" t="str">
            <v>caùi</v>
          </cell>
          <cell r="F11" t="str">
            <v>XN beâ toâng TÑöùc</v>
          </cell>
        </row>
        <row r="12">
          <cell r="A12" t="str">
            <v>Ñaø caûn BTCT 1,2 m</v>
          </cell>
          <cell r="B12" t="str">
            <v>caùi</v>
          </cell>
          <cell r="C12">
            <v>74000</v>
          </cell>
          <cell r="F12" t="str">
            <v>XN beâ toâng TÑöùc</v>
          </cell>
        </row>
        <row r="13">
          <cell r="A13" t="str">
            <v>Ñaø caûn BTCT 1,5 m</v>
          </cell>
          <cell r="B13" t="str">
            <v>caùi</v>
          </cell>
          <cell r="C13">
            <v>179000</v>
          </cell>
          <cell r="F13" t="str">
            <v>XN beâ toâng TÑöùc</v>
          </cell>
        </row>
        <row r="14">
          <cell r="A14" t="str">
            <v>Ñaø caûn BTCT 2,5 m</v>
          </cell>
          <cell r="B14" t="str">
            <v>caùi</v>
          </cell>
          <cell r="C14">
            <v>352000</v>
          </cell>
          <cell r="F14" t="str">
            <v>XN beâ toâng TÑöùc</v>
          </cell>
        </row>
        <row r="15">
          <cell r="A15" t="str">
            <v>Tieáp ñòa</v>
          </cell>
          <cell r="C15">
            <v>147248</v>
          </cell>
          <cell r="D15">
            <v>5115.9092613599996</v>
          </cell>
          <cell r="E15">
            <v>0</v>
          </cell>
          <cell r="F15" t="str">
            <v>Laáy töø baûng tính</v>
          </cell>
        </row>
        <row r="17">
          <cell r="A17" t="str">
            <v>Coät</v>
          </cell>
        </row>
        <row r="18">
          <cell r="A18" t="str">
            <v>Coät BTLT 6,5m</v>
          </cell>
          <cell r="B18" t="str">
            <v>Coät</v>
          </cell>
          <cell r="F18" t="str">
            <v>XN beâ toâng TÑöùc</v>
          </cell>
        </row>
        <row r="19">
          <cell r="A19" t="str">
            <v>Coät BTLT 7,3m</v>
          </cell>
          <cell r="B19" t="str">
            <v>Coät</v>
          </cell>
          <cell r="F19" t="str">
            <v>XN beâ toâng TÑöùc</v>
          </cell>
        </row>
        <row r="20">
          <cell r="A20" t="str">
            <v>Coät BT vuoâng 7,5m</v>
          </cell>
          <cell r="B20" t="str">
            <v>Coät</v>
          </cell>
          <cell r="C20">
            <v>568000</v>
          </cell>
          <cell r="F20" t="str">
            <v>XN beâ toâng TÑöùc</v>
          </cell>
        </row>
        <row r="21">
          <cell r="A21" t="str">
            <v>Coät BTLT 8,4m</v>
          </cell>
          <cell r="B21" t="str">
            <v>Coät</v>
          </cell>
          <cell r="C21">
            <v>752000</v>
          </cell>
          <cell r="F21" t="str">
            <v>XN beâ toâng TÑöùc</v>
          </cell>
        </row>
        <row r="22">
          <cell r="A22" t="str">
            <v>Coät BTLT 9m</v>
          </cell>
          <cell r="B22" t="str">
            <v>Coät</v>
          </cell>
          <cell r="F22" t="str">
            <v>XN beâ toâng TÑöùc</v>
          </cell>
        </row>
        <row r="23">
          <cell r="A23" t="str">
            <v>Coät BTLT 10,5m</v>
          </cell>
          <cell r="B23" t="str">
            <v>Coät</v>
          </cell>
          <cell r="C23">
            <v>1313000</v>
          </cell>
          <cell r="F23" t="str">
            <v>XN beâ toâng TÑöùc</v>
          </cell>
        </row>
        <row r="24">
          <cell r="A24" t="str">
            <v>Coät BTLT 12m</v>
          </cell>
          <cell r="B24" t="str">
            <v>Coät</v>
          </cell>
          <cell r="C24">
            <v>1644000</v>
          </cell>
          <cell r="F24" t="str">
            <v>XN beâ toâng TÑöùc</v>
          </cell>
        </row>
        <row r="25">
          <cell r="A25" t="str">
            <v>Coät BTLT 14m</v>
          </cell>
          <cell r="B25" t="str">
            <v>Coät</v>
          </cell>
          <cell r="C25">
            <v>2772000</v>
          </cell>
          <cell r="F25" t="str">
            <v>XN beâ toâng TÑöùc</v>
          </cell>
        </row>
        <row r="26">
          <cell r="A26" t="str">
            <v>Coät BTLT 18m</v>
          </cell>
          <cell r="B26" t="str">
            <v>Coät</v>
          </cell>
          <cell r="F26" t="str">
            <v>XN beâ toâng TÑöùc</v>
          </cell>
        </row>
        <row r="27">
          <cell r="A27" t="str">
            <v>Coät BTLT 20m</v>
          </cell>
          <cell r="B27" t="str">
            <v>Coät</v>
          </cell>
          <cell r="C27">
            <v>6400000</v>
          </cell>
          <cell r="F27" t="str">
            <v>XN beâ toâng TÑöùc</v>
          </cell>
        </row>
        <row r="28">
          <cell r="A28" t="str">
            <v>Laép döïng coät BTLT 6,5m baèng TC</v>
          </cell>
          <cell r="B28" t="str">
            <v>Coät</v>
          </cell>
          <cell r="C28">
            <v>20790</v>
          </cell>
          <cell r="D28">
            <v>74917</v>
          </cell>
          <cell r="F28" t="str">
            <v>05-5211</v>
          </cell>
        </row>
        <row r="29">
          <cell r="A29" t="str">
            <v>Laép döïng coät BTLT 7,3m baèng TC</v>
          </cell>
          <cell r="B29" t="str">
            <v>Coät</v>
          </cell>
          <cell r="C29">
            <v>20790</v>
          </cell>
          <cell r="D29">
            <v>74917</v>
          </cell>
          <cell r="F29" t="str">
            <v>05-5211</v>
          </cell>
        </row>
        <row r="30">
          <cell r="A30" t="str">
            <v>Laép döïng coät BT vuoâng 7,5m baèng TC</v>
          </cell>
          <cell r="B30" t="str">
            <v>Coät</v>
          </cell>
          <cell r="C30">
            <v>20790</v>
          </cell>
          <cell r="D30">
            <v>74917</v>
          </cell>
          <cell r="F30" t="str">
            <v>05-5211</v>
          </cell>
        </row>
        <row r="31">
          <cell r="A31" t="str">
            <v>Laép döïng coät BTLT 8,4m baèng TC</v>
          </cell>
          <cell r="B31" t="str">
            <v>Coät</v>
          </cell>
          <cell r="C31">
            <v>20790</v>
          </cell>
          <cell r="D31">
            <v>80605</v>
          </cell>
          <cell r="F31" t="str">
            <v>05-5212</v>
          </cell>
        </row>
        <row r="32">
          <cell r="A32" t="str">
            <v>Laép döïng coät BTLT 9m baèng TC</v>
          </cell>
          <cell r="B32" t="str">
            <v>Coät</v>
          </cell>
          <cell r="C32">
            <v>20790</v>
          </cell>
          <cell r="D32">
            <v>80605</v>
          </cell>
          <cell r="F32" t="str">
            <v>05-5212</v>
          </cell>
        </row>
        <row r="33">
          <cell r="A33" t="str">
            <v>Laép döïng coät BTLT 10,5m baèng TC</v>
          </cell>
          <cell r="B33" t="str">
            <v>Coät</v>
          </cell>
          <cell r="C33">
            <v>20790</v>
          </cell>
          <cell r="D33">
            <v>86293</v>
          </cell>
          <cell r="F33" t="str">
            <v>05-5213</v>
          </cell>
        </row>
        <row r="34">
          <cell r="A34" t="str">
            <v>Laép döïng coät BTLT 12m baèng TC</v>
          </cell>
          <cell r="B34" t="str">
            <v>Coät</v>
          </cell>
          <cell r="C34">
            <v>20790</v>
          </cell>
          <cell r="D34">
            <v>86293</v>
          </cell>
          <cell r="F34" t="str">
            <v>05-5213</v>
          </cell>
        </row>
        <row r="35">
          <cell r="A35" t="str">
            <v>Laép döïng coät BTLT 14m baèng TC</v>
          </cell>
          <cell r="B35" t="str">
            <v>Coät</v>
          </cell>
          <cell r="C35">
            <v>20790</v>
          </cell>
          <cell r="D35">
            <v>107419</v>
          </cell>
          <cell r="F35" t="str">
            <v>05-5214</v>
          </cell>
        </row>
        <row r="36">
          <cell r="A36" t="str">
            <v>Laép döïng coät BTLT 18m baèng TC</v>
          </cell>
          <cell r="B36" t="str">
            <v>Coät</v>
          </cell>
          <cell r="C36">
            <v>24448</v>
          </cell>
          <cell r="D36">
            <v>152271</v>
          </cell>
          <cell r="F36" t="str">
            <v>05-5216</v>
          </cell>
        </row>
        <row r="37">
          <cell r="A37" t="str">
            <v>Laép döïng coät BTLT 20m baèng TC</v>
          </cell>
          <cell r="B37" t="str">
            <v>Coät</v>
          </cell>
          <cell r="C37">
            <v>24448</v>
          </cell>
          <cell r="D37">
            <v>177460</v>
          </cell>
          <cell r="F37" t="str">
            <v>05-5217</v>
          </cell>
        </row>
        <row r="38">
          <cell r="A38" t="str">
            <v>02-1461</v>
          </cell>
          <cell r="B38" t="str">
            <v>taán</v>
          </cell>
          <cell r="D38">
            <v>140241</v>
          </cell>
          <cell r="F38" t="str">
            <v>V/c coät BTLT cöï ly 100m</v>
          </cell>
        </row>
        <row r="39">
          <cell r="A39" t="str">
            <v>02-1462</v>
          </cell>
          <cell r="B39" t="str">
            <v>taán</v>
          </cell>
          <cell r="D39">
            <v>131705</v>
          </cell>
          <cell r="F39" t="str">
            <v>V/c coät BTLT cöï ly 300m</v>
          </cell>
        </row>
        <row r="40">
          <cell r="A40" t="str">
            <v>02-1463</v>
          </cell>
          <cell r="B40" t="str">
            <v>taán</v>
          </cell>
          <cell r="D40">
            <v>129940</v>
          </cell>
          <cell r="F40" t="str">
            <v>V/c coät BTLT cöï ly 500m</v>
          </cell>
        </row>
        <row r="41">
          <cell r="A41" t="str">
            <v>02-1464</v>
          </cell>
          <cell r="B41" t="str">
            <v>taán</v>
          </cell>
          <cell r="D41">
            <v>128762</v>
          </cell>
          <cell r="F41" t="str">
            <v>V/c coät BTLT cöï ly &gt;500m</v>
          </cell>
        </row>
        <row r="43">
          <cell r="A43" t="str">
            <v>Xaø</v>
          </cell>
        </row>
        <row r="44">
          <cell r="A44" t="str">
            <v>Xaø LBFCO phaân ñoaïn 3 pha</v>
          </cell>
          <cell r="B44" t="str">
            <v>boä</v>
          </cell>
          <cell r="C44">
            <v>597776.89800000004</v>
          </cell>
          <cell r="D44">
            <v>52267.285839599994</v>
          </cell>
          <cell r="E44">
            <v>0</v>
          </cell>
          <cell r="F44" t="str">
            <v>Baûng tính</v>
          </cell>
        </row>
        <row r="45">
          <cell r="A45" t="str">
            <v>Xaø LBFCO phaân ñoaïn 1 pha</v>
          </cell>
          <cell r="B45" t="str">
            <v>boä</v>
          </cell>
          <cell r="F45" t="str">
            <v>Baûng tính</v>
          </cell>
        </row>
        <row r="46">
          <cell r="A46" t="str">
            <v>Xaø XÑT-2</v>
          </cell>
          <cell r="B46" t="str">
            <v>boä</v>
          </cell>
          <cell r="C46">
            <v>258333.56</v>
          </cell>
          <cell r="D46">
            <v>29987.000738400002</v>
          </cell>
          <cell r="E46">
            <v>0</v>
          </cell>
          <cell r="F46" t="str">
            <v>Baûng tính</v>
          </cell>
        </row>
        <row r="47">
          <cell r="A47" t="str">
            <v>Laép ñaët boä xaø XÑT-2 treân coät BT ly taâm</v>
          </cell>
          <cell r="B47" t="str">
            <v>boä</v>
          </cell>
          <cell r="D47">
            <v>17806</v>
          </cell>
          <cell r="F47" t="str">
            <v>05-6021</v>
          </cell>
        </row>
        <row r="48">
          <cell r="A48" t="str">
            <v>Laép ñaët boä xaø XÑL treân coät BT ly taâm</v>
          </cell>
          <cell r="B48" t="str">
            <v>boä</v>
          </cell>
          <cell r="D48">
            <v>17806</v>
          </cell>
          <cell r="F48" t="str">
            <v>05-6021</v>
          </cell>
        </row>
        <row r="49">
          <cell r="A49" t="str">
            <v>Xaø XÑG-2</v>
          </cell>
          <cell r="B49" t="str">
            <v>boä</v>
          </cell>
          <cell r="C49">
            <v>516667.12</v>
          </cell>
          <cell r="D49">
            <v>37434.842044800003</v>
          </cell>
          <cell r="E49">
            <v>0</v>
          </cell>
        </row>
        <row r="50">
          <cell r="A50" t="str">
            <v>Laép ñaët boä xaø XÑG-2 treân coät BT ly taâm</v>
          </cell>
          <cell r="B50" t="str">
            <v>boä</v>
          </cell>
          <cell r="D50">
            <v>23999</v>
          </cell>
          <cell r="F50" t="str">
            <v>05-6031</v>
          </cell>
        </row>
        <row r="51">
          <cell r="A51" t="str">
            <v>Laép ñaët boä xaø XÑGL treân coät BT ly taâm</v>
          </cell>
          <cell r="B51" t="str">
            <v>boä</v>
          </cell>
          <cell r="D51">
            <v>23999</v>
          </cell>
          <cell r="F51" t="str">
            <v>05-6031</v>
          </cell>
        </row>
        <row r="52">
          <cell r="A52" t="str">
            <v>Xaø XNG-2</v>
          </cell>
          <cell r="B52" t="str">
            <v>boä</v>
          </cell>
          <cell r="C52">
            <v>516667.12</v>
          </cell>
          <cell r="D52">
            <v>51861.551476799999</v>
          </cell>
          <cell r="E52">
            <v>0</v>
          </cell>
        </row>
        <row r="53">
          <cell r="A53" t="str">
            <v>Laép ñaët boä xaø XNG-2 treân coät BT ly taâm</v>
          </cell>
          <cell r="B53" t="str">
            <v>boä</v>
          </cell>
          <cell r="D53">
            <v>31896</v>
          </cell>
          <cell r="F53" t="str">
            <v>05-6032</v>
          </cell>
        </row>
        <row r="54">
          <cell r="A54" t="str">
            <v>Xaø XNGR-2</v>
          </cell>
          <cell r="B54" t="str">
            <v>boä</v>
          </cell>
          <cell r="C54">
            <v>351303.12</v>
          </cell>
          <cell r="D54">
            <v>0</v>
          </cell>
          <cell r="E54">
            <v>0</v>
          </cell>
        </row>
        <row r="55">
          <cell r="A55" t="str">
            <v>Laép ñaët boä xaø XNGR-2 treân coät BT ly taâm</v>
          </cell>
          <cell r="B55" t="str">
            <v>boä</v>
          </cell>
          <cell r="D55">
            <v>38244</v>
          </cell>
          <cell r="F55" t="str">
            <v>05-6042</v>
          </cell>
        </row>
        <row r="56">
          <cell r="A56" t="str">
            <v>Chaèng xieân CX</v>
          </cell>
          <cell r="B56" t="str">
            <v>boä</v>
          </cell>
          <cell r="C56">
            <v>362607.22</v>
          </cell>
          <cell r="D56">
            <v>150027.18086599998</v>
          </cell>
          <cell r="E56">
            <v>0</v>
          </cell>
          <cell r="F56" t="str">
            <v>Baûng tính</v>
          </cell>
        </row>
        <row r="57">
          <cell r="A57" t="str">
            <v>Chaèng heïp CH</v>
          </cell>
          <cell r="B57" t="str">
            <v>boä</v>
          </cell>
          <cell r="C57" t="e">
            <v>#REF!</v>
          </cell>
          <cell r="D57" t="e">
            <v>#REF!</v>
          </cell>
          <cell r="E57" t="e">
            <v>#REF!</v>
          </cell>
          <cell r="F57" t="str">
            <v>Baûng tính</v>
          </cell>
        </row>
        <row r="58">
          <cell r="A58" t="str">
            <v>Chaèng xieân CXX</v>
          </cell>
          <cell r="B58" t="str">
            <v>boä</v>
          </cell>
          <cell r="C58">
            <v>339210.02252</v>
          </cell>
          <cell r="D58">
            <v>150486.620497</v>
          </cell>
          <cell r="E58">
            <v>1341.35212</v>
          </cell>
          <cell r="F58" t="str">
            <v>Baûng tính</v>
          </cell>
        </row>
        <row r="59">
          <cell r="A59" t="str">
            <v>Maùng che daây chaèng (keøm bu loâng)</v>
          </cell>
          <cell r="B59" t="str">
            <v>caùi</v>
          </cell>
          <cell r="C59">
            <v>5500</v>
          </cell>
        </row>
        <row r="61">
          <cell r="A61" t="str">
            <v>Daây söù phuï kieän</v>
          </cell>
        </row>
        <row r="62">
          <cell r="A62" t="str">
            <v>Daây daãn AC-35</v>
          </cell>
          <cell r="B62" t="str">
            <v>kg</v>
          </cell>
          <cell r="C62">
            <v>25000</v>
          </cell>
        </row>
        <row r="63">
          <cell r="A63" t="str">
            <v>Raûi caêng daây AC-35 baèng TC</v>
          </cell>
          <cell r="B63" t="str">
            <v>km</v>
          </cell>
          <cell r="C63">
            <v>226789</v>
          </cell>
          <cell r="D63">
            <v>198262</v>
          </cell>
          <cell r="F63" t="str">
            <v>06-6103</v>
          </cell>
        </row>
        <row r="64">
          <cell r="A64" t="str">
            <v>Daây daãn AC-50</v>
          </cell>
          <cell r="B64" t="str">
            <v>kg</v>
          </cell>
          <cell r="C64">
            <v>25000</v>
          </cell>
        </row>
        <row r="65">
          <cell r="A65" t="str">
            <v>Raûi caêng daây AC-50 baèng TC</v>
          </cell>
          <cell r="B65" t="str">
            <v>km</v>
          </cell>
          <cell r="C65">
            <v>227189</v>
          </cell>
          <cell r="D65">
            <v>261153</v>
          </cell>
          <cell r="F65" t="str">
            <v>06-6104</v>
          </cell>
        </row>
        <row r="66">
          <cell r="A66" t="str">
            <v>Daây daãn AC-70</v>
          </cell>
          <cell r="B66" t="str">
            <v>kg</v>
          </cell>
          <cell r="C66">
            <v>25000</v>
          </cell>
        </row>
        <row r="67">
          <cell r="A67" t="str">
            <v>Raûi caêng daây AC-70 baèng TC</v>
          </cell>
          <cell r="B67" t="str">
            <v>km</v>
          </cell>
          <cell r="C67">
            <v>227189</v>
          </cell>
          <cell r="D67">
            <v>348908</v>
          </cell>
          <cell r="F67" t="str">
            <v>06-6105</v>
          </cell>
        </row>
        <row r="68">
          <cell r="A68" t="str">
            <v>Daây daãn AC-95</v>
          </cell>
          <cell r="B68" t="str">
            <v>kg</v>
          </cell>
          <cell r="C68">
            <v>25000</v>
          </cell>
        </row>
        <row r="69">
          <cell r="A69" t="str">
            <v>Raûi caêng daây AC-95 baèng TC</v>
          </cell>
          <cell r="B69" t="str">
            <v>km</v>
          </cell>
          <cell r="C69">
            <v>227189</v>
          </cell>
          <cell r="D69">
            <v>475178</v>
          </cell>
          <cell r="F69" t="str">
            <v>06-6106</v>
          </cell>
        </row>
        <row r="70">
          <cell r="A70" t="str">
            <v>Daây daãn AC-120</v>
          </cell>
          <cell r="B70" t="str">
            <v>kg</v>
          </cell>
          <cell r="C70">
            <v>25000</v>
          </cell>
        </row>
        <row r="71">
          <cell r="A71" t="str">
            <v>Daây daãn AC-150</v>
          </cell>
          <cell r="B71" t="str">
            <v>kg</v>
          </cell>
          <cell r="C71">
            <v>25000</v>
          </cell>
        </row>
        <row r="72">
          <cell r="A72" t="str">
            <v>Daây daãn AC-185</v>
          </cell>
          <cell r="B72" t="str">
            <v>kg</v>
          </cell>
          <cell r="C72">
            <v>25000</v>
          </cell>
        </row>
        <row r="73">
          <cell r="A73" t="str">
            <v>Daây daãn AC-240</v>
          </cell>
          <cell r="B73" t="str">
            <v>kg</v>
          </cell>
          <cell r="C73">
            <v>25000</v>
          </cell>
        </row>
        <row r="74">
          <cell r="A74" t="str">
            <v>Raûi caêng daây AV-50 baèng TC</v>
          </cell>
          <cell r="B74" t="str">
            <v>km</v>
          </cell>
          <cell r="C74">
            <v>227189</v>
          </cell>
          <cell r="D74">
            <v>261153</v>
          </cell>
          <cell r="F74" t="str">
            <v>06-6104</v>
          </cell>
        </row>
        <row r="75">
          <cell r="A75" t="str">
            <v>Daây daãn A-16</v>
          </cell>
          <cell r="B75" t="str">
            <v>kg</v>
          </cell>
          <cell r="C75">
            <v>26627</v>
          </cell>
        </row>
        <row r="76">
          <cell r="A76" t="str">
            <v>Daây daãn A-25</v>
          </cell>
          <cell r="B76" t="str">
            <v>kg</v>
          </cell>
          <cell r="C76">
            <v>26462</v>
          </cell>
        </row>
        <row r="77">
          <cell r="A77" t="str">
            <v>Daây daãn A-35</v>
          </cell>
          <cell r="B77" t="str">
            <v>kg</v>
          </cell>
          <cell r="C77">
            <v>26361</v>
          </cell>
        </row>
        <row r="78">
          <cell r="A78" t="str">
            <v>Daây daãn A-50</v>
          </cell>
          <cell r="B78" t="str">
            <v>kg</v>
          </cell>
          <cell r="C78">
            <v>26260</v>
          </cell>
        </row>
        <row r="79">
          <cell r="A79" t="str">
            <v>Daây daãn A-70</v>
          </cell>
          <cell r="B79" t="str">
            <v>kg</v>
          </cell>
          <cell r="C79">
            <v>26158</v>
          </cell>
        </row>
        <row r="80">
          <cell r="A80" t="str">
            <v>Daây daãn A-95</v>
          </cell>
          <cell r="B80" t="str">
            <v>kg</v>
          </cell>
          <cell r="C80">
            <v>26058</v>
          </cell>
        </row>
        <row r="81">
          <cell r="A81" t="str">
            <v>Daây daãn A-120</v>
          </cell>
          <cell r="B81" t="str">
            <v>kg</v>
          </cell>
          <cell r="C81">
            <v>26100</v>
          </cell>
        </row>
        <row r="82">
          <cell r="A82" t="str">
            <v>Daây daãn A-150</v>
          </cell>
          <cell r="B82" t="str">
            <v>kg</v>
          </cell>
          <cell r="C82">
            <v>26048</v>
          </cell>
        </row>
        <row r="83">
          <cell r="A83" t="str">
            <v>Daây daãn A-185</v>
          </cell>
          <cell r="B83" t="str">
            <v>kg</v>
          </cell>
          <cell r="C83">
            <v>25996</v>
          </cell>
        </row>
        <row r="84">
          <cell r="A84" t="str">
            <v>Daây daãn A-240</v>
          </cell>
          <cell r="B84" t="str">
            <v>kg</v>
          </cell>
          <cell r="C84">
            <v>25944</v>
          </cell>
        </row>
        <row r="85">
          <cell r="A85" t="str">
            <v>Daây daãn A-300</v>
          </cell>
          <cell r="B85" t="str">
            <v>kg</v>
          </cell>
          <cell r="C85">
            <v>25892</v>
          </cell>
        </row>
        <row r="86">
          <cell r="A86" t="str">
            <v>Daây ñoàng traàn M-16 mm2</v>
          </cell>
          <cell r="B86" t="str">
            <v>kg</v>
          </cell>
          <cell r="C86">
            <v>30200</v>
          </cell>
        </row>
        <row r="87">
          <cell r="A87" t="str">
            <v>Daây ñoàng traàn M-25 mm2</v>
          </cell>
          <cell r="B87" t="str">
            <v>kg</v>
          </cell>
          <cell r="C87">
            <v>30000</v>
          </cell>
        </row>
        <row r="88">
          <cell r="A88" t="str">
            <v>Daây ñoàng traàn M-35 mm2</v>
          </cell>
          <cell r="B88" t="str">
            <v>kg</v>
          </cell>
          <cell r="C88">
            <v>29818</v>
          </cell>
        </row>
        <row r="89">
          <cell r="A89" t="str">
            <v>Daây ñoàng traàn M-50 mm2</v>
          </cell>
          <cell r="B89" t="str">
            <v>kg</v>
          </cell>
          <cell r="C89">
            <v>29600</v>
          </cell>
        </row>
        <row r="90">
          <cell r="A90" t="str">
            <v>Daây ñoàng traàn M-70 mm2</v>
          </cell>
          <cell r="B90" t="str">
            <v>kg</v>
          </cell>
          <cell r="C90">
            <v>29500</v>
          </cell>
        </row>
        <row r="91">
          <cell r="A91" t="str">
            <v>Daây ñoàng traàn M-95 mm2</v>
          </cell>
          <cell r="B91" t="str">
            <v>kg</v>
          </cell>
          <cell r="C91">
            <v>29400</v>
          </cell>
        </row>
        <row r="92">
          <cell r="A92" t="str">
            <v>Daây ñoàng traàn M-120 mm2</v>
          </cell>
          <cell r="B92" t="str">
            <v>kg</v>
          </cell>
          <cell r="C92">
            <v>30000</v>
          </cell>
        </row>
        <row r="93">
          <cell r="A93" t="str">
            <v>Daây ñoàng traàn M-150 mm2</v>
          </cell>
          <cell r="B93" t="str">
            <v>kg</v>
          </cell>
          <cell r="C93">
            <v>29900</v>
          </cell>
        </row>
        <row r="94">
          <cell r="A94" t="str">
            <v>Daây ñoàng traàn M-180 mm2</v>
          </cell>
          <cell r="B94" t="str">
            <v>kg</v>
          </cell>
          <cell r="C94">
            <v>29800</v>
          </cell>
        </row>
        <row r="95">
          <cell r="A95" t="str">
            <v>Daây ñoàng traàn M-240 mm2</v>
          </cell>
          <cell r="B95" t="str">
            <v>kg</v>
          </cell>
          <cell r="C95">
            <v>29700</v>
          </cell>
        </row>
        <row r="96">
          <cell r="A96" t="str">
            <v>Daây ñoàng traàn M-300 mm2</v>
          </cell>
          <cell r="B96" t="str">
            <v>kg</v>
          </cell>
          <cell r="C96">
            <v>29600</v>
          </cell>
        </row>
        <row r="97">
          <cell r="A97" t="str">
            <v>Caùch ñieän</v>
          </cell>
        </row>
        <row r="98">
          <cell r="A98" t="str">
            <v>Söù chaèng</v>
          </cell>
          <cell r="B98" t="str">
            <v>Caùi</v>
          </cell>
          <cell r="C98">
            <v>15500</v>
          </cell>
        </row>
        <row r="99">
          <cell r="A99" t="str">
            <v>Söù treo Polymer 24 kV</v>
          </cell>
          <cell r="B99" t="str">
            <v>Caùi</v>
          </cell>
        </row>
        <row r="100">
          <cell r="A100" t="str">
            <v>Söù ñöùng 6 kV</v>
          </cell>
          <cell r="B100" t="str">
            <v>boä</v>
          </cell>
          <cell r="C100">
            <v>32000</v>
          </cell>
        </row>
        <row r="101">
          <cell r="A101" t="str">
            <v>Söù ñöùng 10 kV</v>
          </cell>
          <cell r="B101" t="str">
            <v>boä</v>
          </cell>
          <cell r="C101">
            <v>32000</v>
          </cell>
        </row>
        <row r="102">
          <cell r="A102" t="str">
            <v>Söù ñöùng 15 kV</v>
          </cell>
          <cell r="B102" t="str">
            <v>boä</v>
          </cell>
          <cell r="C102">
            <v>35000</v>
          </cell>
        </row>
        <row r="103">
          <cell r="A103" t="str">
            <v>Söù ñöùng 22 kV</v>
          </cell>
          <cell r="B103" t="str">
            <v>boä</v>
          </cell>
          <cell r="C103">
            <v>50000</v>
          </cell>
        </row>
        <row r="104">
          <cell r="A104" t="str">
            <v>Ty söù ñöùng</v>
          </cell>
          <cell r="B104" t="str">
            <v>boä</v>
          </cell>
          <cell r="C104">
            <v>5000</v>
          </cell>
        </row>
        <row r="105">
          <cell r="A105" t="str">
            <v>Söù ñöùng 35 kV</v>
          </cell>
          <cell r="B105" t="str">
            <v>boä</v>
          </cell>
          <cell r="C105">
            <v>125000</v>
          </cell>
        </row>
        <row r="106">
          <cell r="A106" t="str">
            <v>Söù ñöùng 35 kV (ty maï)</v>
          </cell>
          <cell r="B106" t="str">
            <v>boä</v>
          </cell>
          <cell r="C106">
            <v>134000</v>
          </cell>
        </row>
        <row r="107">
          <cell r="A107" t="str">
            <v>Chaân söù ñænh</v>
          </cell>
          <cell r="B107" t="str">
            <v>Caùi</v>
          </cell>
        </row>
        <row r="108">
          <cell r="A108" t="str">
            <v>Söù haï oáng chæ +Rack 1söù+bulon</v>
          </cell>
          <cell r="B108" t="str">
            <v>boä</v>
          </cell>
          <cell r="C108">
            <v>17851.900000000001</v>
          </cell>
          <cell r="D108">
            <v>882.9</v>
          </cell>
          <cell r="E108">
            <v>0</v>
          </cell>
        </row>
        <row r="109">
          <cell r="A109" t="str">
            <v>Söù oáng chæ haï theá</v>
          </cell>
          <cell r="B109" t="str">
            <v>cuïc</v>
          </cell>
          <cell r="C109">
            <v>2497</v>
          </cell>
        </row>
        <row r="110">
          <cell r="A110" t="str">
            <v>Rack 1 söù</v>
          </cell>
          <cell r="B110" t="str">
            <v>boä</v>
          </cell>
          <cell r="C110">
            <v>7333</v>
          </cell>
        </row>
        <row r="111">
          <cell r="A111" t="str">
            <v>Rack 2 söù</v>
          </cell>
          <cell r="B111" t="str">
            <v>boä</v>
          </cell>
          <cell r="C111">
            <v>22000</v>
          </cell>
        </row>
        <row r="112">
          <cell r="A112" t="str">
            <v>Rack 3 söù</v>
          </cell>
          <cell r="B112" t="str">
            <v>boä</v>
          </cell>
          <cell r="C112">
            <v>30800</v>
          </cell>
        </row>
        <row r="113">
          <cell r="A113" t="str">
            <v>Rack 4 söù</v>
          </cell>
          <cell r="B113" t="str">
            <v>boä</v>
          </cell>
          <cell r="C113">
            <v>32571</v>
          </cell>
        </row>
        <row r="114">
          <cell r="A114" t="str">
            <v>Bulon</v>
          </cell>
        </row>
        <row r="115">
          <cell r="A115" t="str">
            <v>Bulon: M12 x 50</v>
          </cell>
          <cell r="B115" t="str">
            <v>boä</v>
          </cell>
          <cell r="C115">
            <v>1100</v>
          </cell>
        </row>
        <row r="117">
          <cell r="A117" t="str">
            <v>Bulon: M16 x 50</v>
          </cell>
          <cell r="B117" t="str">
            <v>boä</v>
          </cell>
          <cell r="C117">
            <v>2300</v>
          </cell>
        </row>
        <row r="118">
          <cell r="A118" t="str">
            <v>Bulon: M16 x 70</v>
          </cell>
          <cell r="B118" t="str">
            <v>boä</v>
          </cell>
          <cell r="C118">
            <v>2800</v>
          </cell>
        </row>
        <row r="119">
          <cell r="A119" t="str">
            <v>Bulon: M16 x 100</v>
          </cell>
          <cell r="B119" t="str">
            <v>boä</v>
          </cell>
          <cell r="C119">
            <v>2900</v>
          </cell>
        </row>
        <row r="120">
          <cell r="A120" t="str">
            <v>Bulon: M16 x 120</v>
          </cell>
          <cell r="B120" t="str">
            <v>boä</v>
          </cell>
          <cell r="C120">
            <v>3300</v>
          </cell>
        </row>
        <row r="121">
          <cell r="A121" t="str">
            <v>Bulon: M16 x 150</v>
          </cell>
          <cell r="B121" t="str">
            <v>boä</v>
          </cell>
          <cell r="C121">
            <v>3800</v>
          </cell>
        </row>
        <row r="122">
          <cell r="A122" t="str">
            <v>Bulon: M16 x 175</v>
          </cell>
          <cell r="B122" t="str">
            <v>boä</v>
          </cell>
          <cell r="C122">
            <v>4200</v>
          </cell>
        </row>
        <row r="123">
          <cell r="A123" t="str">
            <v>Bulon: M16 x 200</v>
          </cell>
          <cell r="B123" t="str">
            <v>boä</v>
          </cell>
          <cell r="C123">
            <v>4600</v>
          </cell>
        </row>
        <row r="124">
          <cell r="A124" t="str">
            <v>Bulon: M16 x 250</v>
          </cell>
          <cell r="B124" t="str">
            <v>boä</v>
          </cell>
          <cell r="C124">
            <v>5400</v>
          </cell>
        </row>
        <row r="125">
          <cell r="A125" t="str">
            <v>Bulon: M16 x 280</v>
          </cell>
          <cell r="B125" t="str">
            <v>boä</v>
          </cell>
          <cell r="C125">
            <v>6200</v>
          </cell>
        </row>
        <row r="126">
          <cell r="A126" t="str">
            <v>Bulon maét M16 x 300</v>
          </cell>
          <cell r="B126" t="str">
            <v>boä</v>
          </cell>
          <cell r="C126">
            <v>9460</v>
          </cell>
        </row>
        <row r="127">
          <cell r="A127" t="str">
            <v>Bulon: M16 x 300</v>
          </cell>
          <cell r="B127" t="str">
            <v>boä</v>
          </cell>
          <cell r="C127">
            <v>6200</v>
          </cell>
        </row>
        <row r="128">
          <cell r="A128" t="str">
            <v>Bulon: M16 x 350</v>
          </cell>
          <cell r="B128" t="str">
            <v>boä</v>
          </cell>
          <cell r="C128">
            <v>8800</v>
          </cell>
        </row>
        <row r="129">
          <cell r="A129" t="str">
            <v>Bulon: M16 x 400</v>
          </cell>
          <cell r="B129" t="str">
            <v>boä</v>
          </cell>
          <cell r="C129">
            <v>7500</v>
          </cell>
        </row>
        <row r="130">
          <cell r="A130" t="str">
            <v>Bulon: M16 x 450</v>
          </cell>
          <cell r="B130" t="str">
            <v>boä</v>
          </cell>
          <cell r="C130">
            <v>8200</v>
          </cell>
        </row>
        <row r="131">
          <cell r="A131" t="str">
            <v>Bulon: M20 x 45</v>
          </cell>
          <cell r="B131" t="str">
            <v>boä</v>
          </cell>
          <cell r="C131">
            <v>3900</v>
          </cell>
        </row>
        <row r="132">
          <cell r="A132" t="str">
            <v>Bulon: M20 x 60</v>
          </cell>
          <cell r="B132" t="str">
            <v>boä</v>
          </cell>
          <cell r="C132">
            <v>4300</v>
          </cell>
        </row>
        <row r="133">
          <cell r="A133" t="str">
            <v>Bulon: M20 x 70</v>
          </cell>
          <cell r="B133" t="str">
            <v>boä</v>
          </cell>
          <cell r="C133">
            <v>4700</v>
          </cell>
        </row>
        <row r="134">
          <cell r="A134" t="str">
            <v>Bulon: M20 x 100</v>
          </cell>
          <cell r="B134" t="str">
            <v>boä</v>
          </cell>
          <cell r="C134">
            <v>6300</v>
          </cell>
        </row>
        <row r="135">
          <cell r="A135" t="str">
            <v>Bulon: M20 x 120</v>
          </cell>
          <cell r="B135" t="str">
            <v>boä</v>
          </cell>
          <cell r="C135">
            <v>5800</v>
          </cell>
        </row>
        <row r="136">
          <cell r="A136" t="str">
            <v>Bulon: M20 x 150</v>
          </cell>
          <cell r="B136" t="str">
            <v>boä</v>
          </cell>
          <cell r="C136">
            <v>6400</v>
          </cell>
        </row>
        <row r="137">
          <cell r="A137" t="str">
            <v>Bulon: M20 x 200</v>
          </cell>
          <cell r="B137" t="str">
            <v>boä</v>
          </cell>
          <cell r="C137">
            <v>7500</v>
          </cell>
        </row>
        <row r="138">
          <cell r="A138" t="str">
            <v>Bulon: M20 x 250</v>
          </cell>
          <cell r="B138" t="str">
            <v>boä</v>
          </cell>
          <cell r="C138">
            <v>8500</v>
          </cell>
        </row>
        <row r="139">
          <cell r="A139" t="str">
            <v>Bulon: M20 x 300</v>
          </cell>
          <cell r="B139" t="str">
            <v>boä</v>
          </cell>
          <cell r="C139">
            <v>9500</v>
          </cell>
        </row>
        <row r="140">
          <cell r="A140" t="str">
            <v>Bulon: M20 x 350</v>
          </cell>
          <cell r="B140" t="str">
            <v>boä</v>
          </cell>
          <cell r="C140">
            <v>10500</v>
          </cell>
        </row>
        <row r="141">
          <cell r="A141" t="str">
            <v>Bulon: M20 x 400</v>
          </cell>
          <cell r="B141" t="str">
            <v>boä</v>
          </cell>
          <cell r="C141">
            <v>11500</v>
          </cell>
        </row>
        <row r="142">
          <cell r="A142" t="str">
            <v>Bulon: M20 x 500</v>
          </cell>
          <cell r="B142" t="str">
            <v>boä</v>
          </cell>
          <cell r="C142">
            <v>13500</v>
          </cell>
        </row>
        <row r="143">
          <cell r="A143" t="str">
            <v>Bulon: M22 x 80</v>
          </cell>
          <cell r="B143" t="str">
            <v>boä</v>
          </cell>
          <cell r="C143">
            <v>6000</v>
          </cell>
        </row>
        <row r="144">
          <cell r="A144" t="str">
            <v>Bulon: M22 x 100</v>
          </cell>
          <cell r="B144" t="str">
            <v>boä</v>
          </cell>
          <cell r="C144">
            <v>6500</v>
          </cell>
        </row>
        <row r="145">
          <cell r="A145" t="str">
            <v>Bulon: M22 x 120</v>
          </cell>
          <cell r="B145" t="str">
            <v>boä</v>
          </cell>
          <cell r="C145">
            <v>7000</v>
          </cell>
        </row>
        <row r="146">
          <cell r="A146" t="str">
            <v>Bulon: M22 x 150</v>
          </cell>
          <cell r="B146" t="str">
            <v>boä</v>
          </cell>
          <cell r="C146">
            <v>7700</v>
          </cell>
        </row>
        <row r="147">
          <cell r="A147" t="str">
            <v>Bulon: M22 x 180</v>
          </cell>
          <cell r="B147" t="str">
            <v>boä</v>
          </cell>
          <cell r="C147">
            <v>8400</v>
          </cell>
        </row>
        <row r="148">
          <cell r="A148" t="str">
            <v>Bulon: M22 x 200</v>
          </cell>
          <cell r="B148" t="str">
            <v>boä</v>
          </cell>
          <cell r="C148">
            <v>9000</v>
          </cell>
        </row>
        <row r="149">
          <cell r="A149" t="str">
            <v>Bulon: M22 x 250</v>
          </cell>
          <cell r="B149" t="str">
            <v>boä</v>
          </cell>
          <cell r="C149">
            <v>10200</v>
          </cell>
        </row>
        <row r="150">
          <cell r="A150" t="str">
            <v>Bulon: M22 x 300</v>
          </cell>
          <cell r="B150" t="str">
            <v>boä</v>
          </cell>
          <cell r="C150">
            <v>11500</v>
          </cell>
        </row>
        <row r="151">
          <cell r="A151" t="str">
            <v>Bulon: M22 x 350</v>
          </cell>
          <cell r="B151" t="str">
            <v>boä</v>
          </cell>
          <cell r="C151">
            <v>12200</v>
          </cell>
        </row>
        <row r="152">
          <cell r="A152" t="str">
            <v>Bulon: M22 x 400</v>
          </cell>
          <cell r="B152" t="str">
            <v>boä</v>
          </cell>
          <cell r="C152">
            <v>13700</v>
          </cell>
        </row>
        <row r="153">
          <cell r="A153" t="str">
            <v>Bulon: M22 x 450</v>
          </cell>
          <cell r="B153" t="str">
            <v>boä</v>
          </cell>
          <cell r="C153">
            <v>15300</v>
          </cell>
        </row>
        <row r="154">
          <cell r="A154" t="str">
            <v>Bulon: M22 x 500</v>
          </cell>
          <cell r="B154" t="str">
            <v>boä</v>
          </cell>
          <cell r="C154">
            <v>17300</v>
          </cell>
        </row>
        <row r="155">
          <cell r="A155" t="str">
            <v>Bulon: M22 x 600</v>
          </cell>
          <cell r="B155" t="str">
            <v>boä</v>
          </cell>
          <cell r="C155">
            <v>19000</v>
          </cell>
        </row>
        <row r="156">
          <cell r="A156" t="str">
            <v>Bulon: M22 x 650</v>
          </cell>
          <cell r="B156" t="str">
            <v>boä</v>
          </cell>
          <cell r="C156">
            <v>20000</v>
          </cell>
        </row>
        <row r="157">
          <cell r="A157" t="str">
            <v>Bulon: M22 x 700</v>
          </cell>
          <cell r="B157" t="str">
            <v>boä</v>
          </cell>
          <cell r="C157">
            <v>22000</v>
          </cell>
        </row>
        <row r="176">
          <cell r="A176" t="str">
            <v>Phuï kieän</v>
          </cell>
        </row>
        <row r="177">
          <cell r="A177" t="str">
            <v>Keïp Splitbolt</v>
          </cell>
          <cell r="B177" t="str">
            <v>Caùi</v>
          </cell>
          <cell r="C177">
            <v>8000</v>
          </cell>
        </row>
        <row r="178">
          <cell r="A178" t="str">
            <v>Keïp 3 bulon</v>
          </cell>
          <cell r="B178" t="str">
            <v>Caùi</v>
          </cell>
          <cell r="C178">
            <v>9000</v>
          </cell>
        </row>
        <row r="179">
          <cell r="A179" t="str">
            <v>Keïp coïc noái ñaát</v>
          </cell>
          <cell r="B179" t="str">
            <v>Caùi</v>
          </cell>
          <cell r="C179">
            <v>3000</v>
          </cell>
        </row>
        <row r="180">
          <cell r="A180" t="str">
            <v>OÁng noái daây</v>
          </cell>
          <cell r="B180" t="str">
            <v>oáng</v>
          </cell>
        </row>
        <row r="181">
          <cell r="A181" t="str">
            <v>Vong treo ñaàu troøn VT-7</v>
          </cell>
          <cell r="B181" t="str">
            <v>boä</v>
          </cell>
          <cell r="C181">
            <v>4762</v>
          </cell>
          <cell r="F181" t="str">
            <v>VT7</v>
          </cell>
        </row>
        <row r="182">
          <cell r="A182" t="str">
            <v>Vong treo ñaàu troøn VT-10</v>
          </cell>
          <cell r="B182" t="str">
            <v>boä</v>
          </cell>
          <cell r="C182">
            <v>5714</v>
          </cell>
          <cell r="F182" t="str">
            <v>VT10</v>
          </cell>
        </row>
        <row r="183">
          <cell r="A183" t="str">
            <v>Vong treo ñaàu troøn VT-12</v>
          </cell>
          <cell r="B183" t="str">
            <v>boä</v>
          </cell>
          <cell r="C183">
            <v>8571</v>
          </cell>
          <cell r="F183" t="str">
            <v>VT12</v>
          </cell>
        </row>
        <row r="184">
          <cell r="A184" t="str">
            <v>Maét noái ñôn MN 1-7</v>
          </cell>
          <cell r="B184" t="str">
            <v>boä</v>
          </cell>
          <cell r="C184">
            <v>6476</v>
          </cell>
          <cell r="F184" t="str">
            <v>MN 1-7</v>
          </cell>
        </row>
        <row r="185">
          <cell r="A185" t="str">
            <v>Maét noái ñôn MN 1-10</v>
          </cell>
          <cell r="B185" t="str">
            <v>Caùi</v>
          </cell>
          <cell r="C185">
            <v>11143</v>
          </cell>
          <cell r="F185" t="str">
            <v>MN 1-10</v>
          </cell>
        </row>
        <row r="186">
          <cell r="A186" t="str">
            <v>Maét noái ñôn MN 1-12</v>
          </cell>
          <cell r="B186" t="str">
            <v>Caùi</v>
          </cell>
          <cell r="C186">
            <v>16286</v>
          </cell>
          <cell r="F186" t="str">
            <v>MN 1-12</v>
          </cell>
        </row>
        <row r="187">
          <cell r="A187" t="str">
            <v>Maét noái keùp MN 2-7</v>
          </cell>
          <cell r="B187" t="str">
            <v>Caùi</v>
          </cell>
          <cell r="C187">
            <v>9048</v>
          </cell>
          <cell r="F187" t="str">
            <v>MN 2-7</v>
          </cell>
        </row>
        <row r="188">
          <cell r="A188" t="str">
            <v>Maét noái keùp MN 2-10</v>
          </cell>
          <cell r="B188" t="str">
            <v>Caùi</v>
          </cell>
          <cell r="C188">
            <v>14762</v>
          </cell>
          <cell r="F188" t="str">
            <v>MN 2-10</v>
          </cell>
        </row>
        <row r="189">
          <cell r="A189" t="str">
            <v>Maét noái keùp MN 2-12</v>
          </cell>
          <cell r="B189" t="str">
            <v>Caùi</v>
          </cell>
          <cell r="C189">
            <v>19510</v>
          </cell>
          <cell r="F189" t="str">
            <v>MN 2-12</v>
          </cell>
        </row>
        <row r="190">
          <cell r="A190" t="str">
            <v>Khoaù ñôõ daây D -357</v>
          </cell>
          <cell r="B190" t="str">
            <v>Caùi</v>
          </cell>
          <cell r="C190">
            <v>22762</v>
          </cell>
          <cell r="F190" t="str">
            <v>D -357</v>
          </cell>
        </row>
        <row r="191">
          <cell r="A191" t="str">
            <v>Khoaù ñôõ daây D -912</v>
          </cell>
          <cell r="B191" t="str">
            <v>Caùi</v>
          </cell>
          <cell r="C191">
            <v>24657</v>
          </cell>
          <cell r="F191" t="str">
            <v>D -912</v>
          </cell>
        </row>
        <row r="192">
          <cell r="A192" t="str">
            <v>Khoaù ñôõ daây D -159</v>
          </cell>
          <cell r="B192" t="str">
            <v>Caùi</v>
          </cell>
          <cell r="C192">
            <v>38000</v>
          </cell>
          <cell r="F192" t="str">
            <v>D -159</v>
          </cell>
        </row>
        <row r="193">
          <cell r="A193" t="str">
            <v>Khoaù neùo daây D -357</v>
          </cell>
          <cell r="B193" t="str">
            <v>Caùi</v>
          </cell>
          <cell r="F193" t="str">
            <v xml:space="preserve">N -357 </v>
          </cell>
        </row>
        <row r="194">
          <cell r="A194" t="str">
            <v>Khoaù neùo daây D -912</v>
          </cell>
          <cell r="B194" t="str">
            <v>Caùi</v>
          </cell>
          <cell r="F194" t="str">
            <v>N -912</v>
          </cell>
        </row>
        <row r="195">
          <cell r="A195" t="str">
            <v>Khoaù neùo daây D -159</v>
          </cell>
          <cell r="B195" t="str">
            <v>Caùi</v>
          </cell>
          <cell r="F195" t="str">
            <v>N -158</v>
          </cell>
        </row>
        <row r="196">
          <cell r="A196" t="str">
            <v>Moùc treo chöõ U(ma ní) MT-7</v>
          </cell>
          <cell r="B196" t="str">
            <v>Caùi</v>
          </cell>
          <cell r="F196" t="str">
            <v>MT -7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TONGKE-HT"/>
      <sheetName val="LKVL-CK-HT-GD1"/>
      <sheetName val="DON GIA"/>
    </sheetNames>
    <sheetDataSet>
      <sheetData sheetId="0"/>
      <sheetData sheetId="1">
        <row r="4">
          <cell r="A4" t="str">
            <v>( GIAI ÑOAÏN 1 )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NGKE1P"/>
      <sheetName val="CHITIET VL-NC (2)"/>
      <sheetName val="lkbv"/>
      <sheetName val="DON GIA"/>
      <sheetName val="TONGKE3p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TONGKE3p"/>
      <sheetName val="TDTKP (2)"/>
      <sheetName val="CHITIET VL-NC-TT1p"/>
      <sheetName val="CHITIET VL-NC-DDTT3PHA "/>
      <sheetName val="CHITIET VL-NC (2)"/>
      <sheetName val="lkbv"/>
      <sheetName val="t-h TT3P"/>
      <sheetName val="CHITIET VL-NC-DDTT3PHA  (2)"/>
      <sheetName val="VC DD3PHA THANHPHUOC"/>
      <sheetName val="Sheet2 (2)"/>
      <sheetName val="Sheet2"/>
      <sheetName val="DON GIA"/>
      <sheetName val="CHITIET VL-NC-DDTT3PHA  (3)"/>
      <sheetName val="TONG HOP VL-NC"/>
      <sheetName val="CHITIET-TT1p"/>
      <sheetName val="VC DD1PHA "/>
      <sheetName val="t-h TT1P (2)"/>
    </sheetNames>
    <sheetDataSet>
      <sheetData sheetId="0">
        <row r="110">
          <cell r="Y110">
            <v>0</v>
          </cell>
        </row>
      </sheetData>
      <sheetData sheetId="1"/>
      <sheetData sheetId="2">
        <row r="245">
          <cell r="G245">
            <v>546270.25</v>
          </cell>
        </row>
      </sheetData>
      <sheetData sheetId="3">
        <row r="426">
          <cell r="G426">
            <v>103996.70000000001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ONGKE3p"/>
      <sheetName val="CHITIET VL-NC-TT1p"/>
      <sheetName val="lkbv"/>
      <sheetName val="DON GIA"/>
      <sheetName val="TONGKE1P"/>
      <sheetName val="TONGKE1P (2)"/>
      <sheetName val="LKVT-1P"/>
      <sheetName val="VC DD1PHA "/>
      <sheetName val="t-h TT1P (2)"/>
      <sheetName val="TDTKP (2)"/>
    </sheetNames>
    <sheetDataSet>
      <sheetData sheetId="0">
        <row r="110">
          <cell r="R110">
            <v>0</v>
          </cell>
        </row>
      </sheetData>
      <sheetData sheetId="1">
        <row r="99">
          <cell r="G99">
            <v>2762857</v>
          </cell>
        </row>
        <row r="102">
          <cell r="G102">
            <v>108283.7</v>
          </cell>
        </row>
        <row r="112">
          <cell r="G112">
            <v>1632857</v>
          </cell>
        </row>
        <row r="260">
          <cell r="G260">
            <v>106126.40000000001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TNHCHINH"/>
      <sheetName val="ChiTiet"/>
    </sheetNames>
    <sheetDataSet>
      <sheetData sheetId="0">
        <row r="38">
          <cell r="I38">
            <v>3796545</v>
          </cell>
          <cell r="J38">
            <v>7140136</v>
          </cell>
          <cell r="K38">
            <v>6113655</v>
          </cell>
        </row>
      </sheetData>
      <sheetData sheetId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HITIET VL-NCHT1 (2)"/>
      <sheetName val="HT"/>
      <sheetName val="t-h HA THE"/>
      <sheetName val="TH VL, NC, DDHT "/>
      <sheetName val="THPD-1"/>
      <sheetName val="CHITIET VL-NCTR (1)"/>
      <sheetName val="DON GIA TRAM (2)"/>
      <sheetName val="BIA (2)"/>
      <sheetName val="t-h HA THE (2)"/>
      <sheetName val="HT (2)"/>
      <sheetName val="THPD-1 (2)"/>
      <sheetName val="CHITIET VL-NCTR -(2)"/>
      <sheetName val="CHITIET VL-NCTR -(4)"/>
      <sheetName val="CHITIET VL-NCTR -(5)"/>
      <sheetName val="THPD-1 (3)"/>
      <sheetName val="CHITIET VL-NCTR -(6)"/>
      <sheetName val="THPD-1 (6)"/>
      <sheetName val="CHITIET VL-NCTR -(3)"/>
      <sheetName val="THPD-1 (4)"/>
      <sheetName val="THPD-1 (5)"/>
      <sheetName val="LKVT-TRAM (2)"/>
      <sheetName val="VCDDHT (2)"/>
      <sheetName val="Chi tiet TRAM HA THE (2)"/>
      <sheetName val="TONGKEHT"/>
      <sheetName val="TONGKE-T"/>
      <sheetName val="LKVTHT"/>
      <sheetName val="LKVT-TRAM"/>
      <sheetName val="DON GIA DD"/>
      <sheetName val="BIA"/>
      <sheetName val="DON GIA"/>
      <sheetName val="DAYSUPHUKIEN ha the"/>
      <sheetName val="THPD "/>
      <sheetName val="TH VL, NC, DDHT Thanhphuoc"/>
      <sheetName val="CHITIET VL-NCTR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HT"/>
      <sheetName val="BIA (2)"/>
      <sheetName val="TDTKP (2)"/>
      <sheetName val="t-h TT3P"/>
      <sheetName val="TONG HOP VL-NC"/>
      <sheetName val="CHITIET-TT1p"/>
      <sheetName val="CHITIET VL-NC-DDTT3PHA  (3)"/>
      <sheetName val="VC-3P"/>
      <sheetName val="BETON"/>
      <sheetName val="t-h TT1P (2)"/>
      <sheetName val="VC-1P "/>
      <sheetName val="DON GIA"/>
      <sheetName val="TONG HOP VL-NC (2)"/>
      <sheetName val="t-h TT1P (3)"/>
      <sheetName val="KHOANGVUOT"/>
      <sheetName val="VC-1P  (2)"/>
      <sheetName val="DON GIA DD"/>
      <sheetName val="t-h HA THE"/>
      <sheetName val="TH VL, NC, DDHT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TH VL, NC, DDHT Thanhphuoc"/>
      <sheetName val="CHITIET VL-NC (2)"/>
      <sheetName val="lkbv"/>
      <sheetName val="DON GIA"/>
      <sheetName val="TONGKE3p"/>
      <sheetName val="TONGKE1P"/>
      <sheetName val="TONGKE1P (2)"/>
      <sheetName val="LKVT-1P"/>
      <sheetName val="t-h TT1P (2)"/>
      <sheetName val="TDTKP (2)"/>
      <sheetName val="CHITIET VL-NC-TT1p"/>
      <sheetName val="t-h TT3P"/>
      <sheetName val="CHITIET VL-NC-DDTT3PHA  (2)"/>
      <sheetName val="TONG HOP VL-NC"/>
      <sheetName val="Chi tiet TRAM HA THE (2)"/>
      <sheetName val="TONGKEHT"/>
      <sheetName val="TONGKE-T"/>
      <sheetName val="LKVTHT"/>
      <sheetName val="LKVT-TRAM"/>
      <sheetName val="LKVT-TRAM (2)"/>
      <sheetName val="DAYSUPHUKIEN ha the"/>
      <sheetName val="Sheet2"/>
      <sheetName val="Chi tiet TRAM HA THE"/>
      <sheetName val="DAYSUPHUKIEN-3PHA Thanhphuoc"/>
      <sheetName val="CHITIET VL-NCTR (2)"/>
      <sheetName val="CHITIET VL-NCHT1"/>
      <sheetName val="DON GIA DD"/>
      <sheetName val="DON GIA TRAM"/>
      <sheetName val="THPD "/>
      <sheetName val="CHITIET VL-NCTR"/>
      <sheetName val="t-h HA THE"/>
      <sheetName val="HT"/>
      <sheetName val="VCDDHT"/>
    </sheetNames>
    <sheetDataSet>
      <sheetData sheetId="0">
        <row r="19">
          <cell r="J19">
            <v>102751598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BETON"/>
      <sheetName val="BIA (2)"/>
      <sheetName val="TDTKP (2)"/>
      <sheetName val="t-h TT3P"/>
      <sheetName val="TONG HOP VL-NC"/>
      <sheetName val="CHITIET-TT1p"/>
      <sheetName val="CHITIET VL-NC-DDTT3PHA  (3)"/>
      <sheetName val="VC-3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CHITIET VL-NC-TT1p"/>
      <sheetName val="CHITIET VL-NC (2)"/>
      <sheetName val="DON GIA"/>
      <sheetName val="TONGKE3p"/>
      <sheetName val="TONGKE1p"/>
      <sheetName val="t-h TT1P (2)"/>
      <sheetName val="TDTKP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TONGKE3p "/>
      <sheetName val="TDTKP"/>
      <sheetName val="DON GIA"/>
      <sheetName val="DEN-DUONG"/>
      <sheetName val="CHITIET VL-NC-TT"/>
      <sheetName val="TONG HOP VL-NC"/>
      <sheetName val="KPVC-BD"/>
      <sheetName val="LKVT-TB-TR "/>
      <sheetName val="LKVL-CK-22"/>
      <sheetName val="LK-VT-CS"/>
      <sheetName val="LK-BAN VE "/>
    </sheetNames>
    <sheetDataSet>
      <sheetData sheetId="0">
        <row r="295">
          <cell r="C295">
            <v>9610</v>
          </cell>
          <cell r="T295">
            <v>12</v>
          </cell>
          <cell r="U295">
            <v>9</v>
          </cell>
          <cell r="X295">
            <v>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HITIET VL-NC"/>
      <sheetName val="TONGKE3p"/>
      <sheetName val="phuluc2"/>
      <sheetName val="phuluc1"/>
      <sheetName val="t-h dau noi"/>
      <sheetName val="t-h dau noi (2)"/>
      <sheetName val="TONG HOP VL-NC"/>
      <sheetName val="DON GIA"/>
      <sheetName val="tkp"/>
      <sheetName val="vl-nc-mtc-nhanhre"/>
      <sheetName val="LKVT (3)"/>
      <sheetName val="CHITIET VL-NC (2)"/>
      <sheetName val="TONG HOP VL-NC (2)"/>
      <sheetName val="TDTKP"/>
    </sheetNames>
    <sheetDataSet>
      <sheetData sheetId="0">
        <row r="136">
          <cell r="G136">
            <v>416500</v>
          </cell>
        </row>
        <row r="141">
          <cell r="G141">
            <v>115954.28999999998</v>
          </cell>
        </row>
        <row r="157">
          <cell r="G157">
            <v>416500</v>
          </cell>
        </row>
        <row r="162">
          <cell r="G162">
            <v>119657.68999999997</v>
          </cell>
        </row>
        <row r="217">
          <cell r="G217">
            <v>450000</v>
          </cell>
        </row>
        <row r="222">
          <cell r="G222">
            <v>204780.5</v>
          </cell>
        </row>
      </sheetData>
      <sheetData sheetId="1">
        <row r="110">
          <cell r="C110">
            <v>6320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TONG HOP VL-NC"/>
      <sheetName val="phuluc1"/>
      <sheetName val="THPDMoi  (3)"/>
      <sheetName val="t-h dau noi (2)"/>
      <sheetName val="tong d-noi(khong)  (2)"/>
      <sheetName val="tong ct (khong)"/>
      <sheetName val="tong d-noi(khong) "/>
      <sheetName val="dau noi(khong)"/>
      <sheetName val="tong tram-xdung-dnoi"/>
      <sheetName val="tong tram"/>
      <sheetName val="t-h xdung"/>
      <sheetName val="VC DD1P"/>
      <sheetName val="THPDMoi "/>
      <sheetName val="TH-TTLIEN LAC"/>
      <sheetName val="TH-DAUNOI"/>
      <sheetName val="THPDMoi  (2)"/>
      <sheetName val="THTRAM"/>
      <sheetName val="tramLN"/>
      <sheetName val="tramLN (2)"/>
      <sheetName val="CHUANBISX (2)"/>
      <sheetName val="BIA"/>
      <sheetName val="BIA (2)"/>
      <sheetName val="TTLIENL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/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BIA"/>
      <sheetName val="t-h TT35"/>
      <sheetName val="THDT DIEN"/>
      <sheetName val="TKP"/>
      <sheetName val="THKP-HC"/>
      <sheetName val="TONG HOP VL-NC"/>
      <sheetName val="CHITIET VL-NC-TT3p (3)"/>
      <sheetName val="DON GIA"/>
      <sheetName val="TH VL-NC-MTC"/>
      <sheetName val="GIA DO TB"/>
      <sheetName val="CT LAP MBA"/>
      <sheetName val="TH HIEU CHINH"/>
      <sheetName val="CT HIEU CHINH"/>
      <sheetName val="TMINH"/>
      <sheetName val="THXDUNG"/>
      <sheetName val="THVT"/>
      <sheetName val="PT GDV"/>
      <sheetName val="CT XD"/>
      <sheetName val="PTVT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HS"/>
      <sheetName val="MucLuc"/>
      <sheetName val="LaiVay"/>
      <sheetName val="THDT"/>
      <sheetName val="BiaHSMT"/>
      <sheetName val="BiaDT"/>
      <sheetName val="TH"/>
      <sheetName val="TienLuong"/>
      <sheetName val="PTVT"/>
      <sheetName val="GiaVT"/>
      <sheetName val="THXL"/>
      <sheetName val="ThongSo"/>
      <sheetName val="TMinh"/>
      <sheetName val="VC"/>
      <sheetName val="VTu"/>
      <sheetName val="V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Q7">
            <v>0</v>
          </cell>
        </row>
        <row r="8">
          <cell r="Q8">
            <v>0</v>
          </cell>
        </row>
        <row r="9">
          <cell r="F9" t="str">
            <v>BA.1512</v>
          </cell>
          <cell r="Q9">
            <v>75.341999999999999</v>
          </cell>
        </row>
        <row r="10">
          <cell r="F10" t="str">
            <v>HA.1111SR</v>
          </cell>
          <cell r="Q10">
            <v>2.5200000000000005</v>
          </cell>
        </row>
        <row r="11">
          <cell r="F11" t="str">
            <v>KA.1110</v>
          </cell>
          <cell r="Q11">
            <v>1.915E-2</v>
          </cell>
        </row>
        <row r="12">
          <cell r="F12" t="str">
            <v>HA.5213</v>
          </cell>
          <cell r="Q12">
            <v>11.879999999999999</v>
          </cell>
        </row>
        <row r="13">
          <cell r="F13" t="str">
            <v>KA.2320</v>
          </cell>
          <cell r="Q13">
            <v>0.68799999999999994</v>
          </cell>
        </row>
        <row r="14">
          <cell r="F14" t="str">
            <v>IA.3511</v>
          </cell>
          <cell r="Q14">
            <v>1.1879999999999999</v>
          </cell>
        </row>
        <row r="15">
          <cell r="F15" t="str">
            <v>IA.3521</v>
          </cell>
          <cell r="Q15">
            <v>0</v>
          </cell>
        </row>
        <row r="16">
          <cell r="F16" t="str">
            <v>HA.2313</v>
          </cell>
          <cell r="Q16">
            <v>0.252</v>
          </cell>
        </row>
        <row r="17">
          <cell r="F17" t="str">
            <v>KA.2120</v>
          </cell>
          <cell r="Q17">
            <v>6.7199999999999996E-2</v>
          </cell>
        </row>
        <row r="18">
          <cell r="F18" t="str">
            <v>IA.2211</v>
          </cell>
          <cell r="Q18">
            <v>0</v>
          </cell>
        </row>
        <row r="19">
          <cell r="F19" t="str">
            <v>IA.2221</v>
          </cell>
          <cell r="Q19">
            <v>0</v>
          </cell>
        </row>
        <row r="20">
          <cell r="F20" t="str">
            <v>HA.3113</v>
          </cell>
          <cell r="Q20">
            <v>1.44</v>
          </cell>
        </row>
        <row r="21">
          <cell r="F21" t="str">
            <v>KA.2120</v>
          </cell>
          <cell r="Q21">
            <v>0.192</v>
          </cell>
        </row>
        <row r="22">
          <cell r="F22" t="str">
            <v>IA.2311</v>
          </cell>
          <cell r="Q22">
            <v>0</v>
          </cell>
        </row>
        <row r="23">
          <cell r="F23" t="str">
            <v>IA.2321</v>
          </cell>
          <cell r="Q23">
            <v>0</v>
          </cell>
        </row>
        <row r="24">
          <cell r="F24" t="str">
            <v>RB.2135</v>
          </cell>
          <cell r="Q24">
            <v>52</v>
          </cell>
        </row>
        <row r="25">
          <cell r="F25" t="str">
            <v>BB.1112</v>
          </cell>
          <cell r="Q25">
            <v>75.341999999999999</v>
          </cell>
        </row>
        <row r="26">
          <cell r="Q26">
            <v>0</v>
          </cell>
        </row>
        <row r="27">
          <cell r="F27" t="str">
            <v>BA.1512</v>
          </cell>
          <cell r="Q27">
            <v>0</v>
          </cell>
        </row>
        <row r="28">
          <cell r="F28" t="str">
            <v>HA.1111SR</v>
          </cell>
          <cell r="Q28">
            <v>0</v>
          </cell>
        </row>
        <row r="29">
          <cell r="F29" t="str">
            <v>KA.1110</v>
          </cell>
          <cell r="Q29">
            <v>0</v>
          </cell>
        </row>
        <row r="30">
          <cell r="F30" t="str">
            <v>RB.2135</v>
          </cell>
          <cell r="Q30">
            <v>0</v>
          </cell>
        </row>
        <row r="31">
          <cell r="F31" t="str">
            <v>GG.2214</v>
          </cell>
          <cell r="Q31">
            <v>0</v>
          </cell>
        </row>
        <row r="32">
          <cell r="F32" t="str">
            <v>PA.1214</v>
          </cell>
          <cell r="Q32">
            <v>0</v>
          </cell>
        </row>
        <row r="33">
          <cell r="F33" t="str">
            <v>BB.1112</v>
          </cell>
          <cell r="Q33">
            <v>0</v>
          </cell>
        </row>
        <row r="34">
          <cell r="F34" t="str">
            <v>VC-03</v>
          </cell>
          <cell r="Q34">
            <v>0</v>
          </cell>
        </row>
        <row r="35">
          <cell r="F35" t="str">
            <v>BB.1112</v>
          </cell>
          <cell r="Q35">
            <v>0</v>
          </cell>
        </row>
        <row r="36">
          <cell r="F36" t="str">
            <v>HG.4113</v>
          </cell>
          <cell r="Q36">
            <v>0</v>
          </cell>
        </row>
        <row r="37">
          <cell r="F37" t="str">
            <v>KP.2310</v>
          </cell>
          <cell r="Q37">
            <v>0</v>
          </cell>
        </row>
        <row r="38">
          <cell r="F38" t="str">
            <v>IB.2511</v>
          </cell>
          <cell r="Q38">
            <v>0</v>
          </cell>
        </row>
        <row r="39">
          <cell r="F39" t="str">
            <v>09-09</v>
          </cell>
          <cell r="Q39">
            <v>0</v>
          </cell>
        </row>
        <row r="41">
          <cell r="F41" t="str">
            <v>BA.1512</v>
          </cell>
          <cell r="Q41">
            <v>0</v>
          </cell>
        </row>
        <row r="42">
          <cell r="F42" t="str">
            <v>HA.1111SR</v>
          </cell>
          <cell r="Q42">
            <v>0</v>
          </cell>
        </row>
        <row r="43">
          <cell r="F43" t="str">
            <v>KA.1110</v>
          </cell>
          <cell r="Q43">
            <v>0</v>
          </cell>
        </row>
        <row r="44">
          <cell r="F44" t="str">
            <v>RB.2125</v>
          </cell>
          <cell r="Q44">
            <v>0</v>
          </cell>
        </row>
        <row r="45">
          <cell r="F45" t="str">
            <v>GG.2214</v>
          </cell>
          <cell r="Q45">
            <v>0</v>
          </cell>
        </row>
        <row r="46">
          <cell r="F46" t="str">
            <v>PA.1214</v>
          </cell>
          <cell r="Q46">
            <v>0</v>
          </cell>
        </row>
        <row r="47">
          <cell r="F47" t="str">
            <v>BB.1112</v>
          </cell>
          <cell r="Q47">
            <v>0</v>
          </cell>
        </row>
        <row r="48">
          <cell r="F48" t="str">
            <v>VC-03</v>
          </cell>
          <cell r="Q48">
            <v>0</v>
          </cell>
        </row>
        <row r="49">
          <cell r="F49" t="str">
            <v>BB.1112</v>
          </cell>
          <cell r="Q49">
            <v>0</v>
          </cell>
        </row>
        <row r="50">
          <cell r="F50" t="str">
            <v>HG.4113</v>
          </cell>
          <cell r="Q50">
            <v>0</v>
          </cell>
        </row>
        <row r="51">
          <cell r="F51" t="str">
            <v>KP.2310</v>
          </cell>
          <cell r="Q51">
            <v>0</v>
          </cell>
        </row>
        <row r="52">
          <cell r="F52" t="str">
            <v>IB.2511</v>
          </cell>
          <cell r="Q52">
            <v>0</v>
          </cell>
        </row>
        <row r="53">
          <cell r="F53" t="str">
            <v>09-09</v>
          </cell>
          <cell r="Q53">
            <v>0</v>
          </cell>
        </row>
        <row r="54">
          <cell r="Q54">
            <v>0</v>
          </cell>
        </row>
        <row r="55">
          <cell r="F55" t="str">
            <v>BA.1512</v>
          </cell>
          <cell r="Q55">
            <v>22.823277749999999</v>
          </cell>
        </row>
        <row r="56">
          <cell r="F56" t="str">
            <v>BA.1512</v>
          </cell>
          <cell r="Q56">
            <v>0</v>
          </cell>
        </row>
        <row r="57">
          <cell r="F57" t="str">
            <v>HA.1111SR</v>
          </cell>
          <cell r="Q57">
            <v>0.60000000000000009</v>
          </cell>
        </row>
        <row r="58">
          <cell r="F58" t="str">
            <v>KA.1110</v>
          </cell>
          <cell r="Q58">
            <v>1.1199999999999998E-2</v>
          </cell>
        </row>
        <row r="59">
          <cell r="F59" t="str">
            <v>HA.5213</v>
          </cell>
          <cell r="Q59">
            <v>3.2399999999999993</v>
          </cell>
        </row>
        <row r="60">
          <cell r="F60" t="str">
            <v>KA.2320</v>
          </cell>
          <cell r="Q60">
            <v>0.36399999999999999</v>
          </cell>
        </row>
        <row r="61">
          <cell r="F61" t="str">
            <v>IA.3511</v>
          </cell>
          <cell r="Q61">
            <v>0.32399999999999995</v>
          </cell>
        </row>
        <row r="62">
          <cell r="F62" t="str">
            <v>IA.3521</v>
          </cell>
          <cell r="Q62">
            <v>0</v>
          </cell>
        </row>
        <row r="63">
          <cell r="F63" t="str">
            <v>RB.2135</v>
          </cell>
          <cell r="Q63">
            <v>29.4</v>
          </cell>
        </row>
        <row r="64">
          <cell r="F64" t="str">
            <v>BB.1112</v>
          </cell>
        </row>
        <row r="65">
          <cell r="F65" t="str">
            <v>VC-03</v>
          </cell>
        </row>
        <row r="66">
          <cell r="F66" t="str">
            <v>BB.1113</v>
          </cell>
          <cell r="Q66">
            <v>22.823277749999999</v>
          </cell>
        </row>
        <row r="67">
          <cell r="F67" t="str">
            <v>ZJ.7276</v>
          </cell>
          <cell r="Q67">
            <v>0</v>
          </cell>
        </row>
        <row r="68">
          <cell r="F68" t="str">
            <v>ZJ.7276</v>
          </cell>
          <cell r="Q68">
            <v>0</v>
          </cell>
        </row>
        <row r="69">
          <cell r="Q69">
            <v>0</v>
          </cell>
        </row>
        <row r="70">
          <cell r="F70" t="str">
            <v>BA.1512</v>
          </cell>
          <cell r="Q70">
            <v>208.19363174999998</v>
          </cell>
        </row>
        <row r="71">
          <cell r="F71" t="str">
            <v>BA.1512</v>
          </cell>
          <cell r="Q71">
            <v>0</v>
          </cell>
        </row>
        <row r="72">
          <cell r="F72" t="str">
            <v>HA.1111SR</v>
          </cell>
          <cell r="Q72">
            <v>5.3248000000000006</v>
          </cell>
        </row>
        <row r="73">
          <cell r="F73" t="str">
            <v>KA.1110</v>
          </cell>
          <cell r="Q73">
            <v>0.10344000000000002</v>
          </cell>
        </row>
        <row r="74">
          <cell r="F74" t="str">
            <v>HA.5213</v>
          </cell>
          <cell r="Q74">
            <v>27.525120000000001</v>
          </cell>
        </row>
        <row r="75">
          <cell r="F75" t="str">
            <v>KA.2320</v>
          </cell>
          <cell r="Q75">
            <v>3.1129600000000006</v>
          </cell>
        </row>
        <row r="76">
          <cell r="F76" t="str">
            <v>IA.3511</v>
          </cell>
          <cell r="Q76">
            <v>2.7525120000000003</v>
          </cell>
        </row>
        <row r="77">
          <cell r="F77" t="str">
            <v>IA.3521</v>
          </cell>
          <cell r="Q77">
            <v>0</v>
          </cell>
        </row>
        <row r="78">
          <cell r="F78" t="str">
            <v>RB.2135</v>
          </cell>
          <cell r="Q78">
            <v>253.952</v>
          </cell>
        </row>
        <row r="79">
          <cell r="F79" t="str">
            <v>BB.1112</v>
          </cell>
        </row>
        <row r="80">
          <cell r="F80" t="str">
            <v>VC-03</v>
          </cell>
        </row>
        <row r="81">
          <cell r="F81" t="str">
            <v>BB.1113</v>
          </cell>
          <cell r="Q81">
            <v>208.19363174999998</v>
          </cell>
        </row>
        <row r="82">
          <cell r="F82" t="str">
            <v>ZJ.7276</v>
          </cell>
          <cell r="Q82">
            <v>0</v>
          </cell>
        </row>
        <row r="83">
          <cell r="F83" t="str">
            <v>ZJ.7276</v>
          </cell>
          <cell r="Q83">
            <v>0</v>
          </cell>
        </row>
        <row r="84">
          <cell r="Q84">
            <v>0</v>
          </cell>
        </row>
        <row r="85">
          <cell r="F85" t="str">
            <v>BA.1512</v>
          </cell>
          <cell r="Q85">
            <v>61.142766749999986</v>
          </cell>
        </row>
        <row r="86">
          <cell r="F86" t="str">
            <v>BA.1512</v>
          </cell>
          <cell r="Q86">
            <v>0</v>
          </cell>
        </row>
        <row r="87">
          <cell r="F87" t="str">
            <v>HA.1111SR</v>
          </cell>
          <cell r="Q87">
            <v>1.7423999999999999</v>
          </cell>
        </row>
        <row r="88">
          <cell r="F88" t="str">
            <v>KA.1110</v>
          </cell>
          <cell r="Q88">
            <v>2.564E-2</v>
          </cell>
        </row>
        <row r="89">
          <cell r="F89" t="str">
            <v>HA.5213</v>
          </cell>
          <cell r="Q89">
            <v>9.4089599999999987</v>
          </cell>
        </row>
        <row r="90">
          <cell r="F90" t="str">
            <v>KA.2320</v>
          </cell>
          <cell r="Q90">
            <v>1.0260800000000001</v>
          </cell>
        </row>
        <row r="91">
          <cell r="F91" t="str">
            <v>IA.3511</v>
          </cell>
          <cell r="Q91">
            <v>0.94089599999999995</v>
          </cell>
        </row>
        <row r="92">
          <cell r="F92" t="str">
            <v>IA.3521</v>
          </cell>
          <cell r="Q92">
            <v>0</v>
          </cell>
        </row>
        <row r="93">
          <cell r="F93" t="str">
            <v>RB.2135</v>
          </cell>
          <cell r="Q93">
            <v>84.216000000000008</v>
          </cell>
        </row>
        <row r="94">
          <cell r="F94" t="str">
            <v>BB.1112</v>
          </cell>
        </row>
        <row r="95">
          <cell r="F95" t="str">
            <v>VC-03</v>
          </cell>
        </row>
        <row r="96">
          <cell r="F96" t="str">
            <v>BB.1113</v>
          </cell>
          <cell r="Q96">
            <v>61.142766749999986</v>
          </cell>
        </row>
        <row r="97">
          <cell r="F97" t="str">
            <v>ZJ.7276</v>
          </cell>
          <cell r="Q97">
            <v>0</v>
          </cell>
        </row>
        <row r="98">
          <cell r="F98" t="str">
            <v>ZJ.7276</v>
          </cell>
          <cell r="Q98">
            <v>0</v>
          </cell>
        </row>
        <row r="99">
          <cell r="Q99">
            <v>0</v>
          </cell>
        </row>
        <row r="100">
          <cell r="F100" t="str">
            <v>HG.4113</v>
          </cell>
          <cell r="Q100">
            <v>0</v>
          </cell>
        </row>
        <row r="101">
          <cell r="F101" t="str">
            <v>KP.2310</v>
          </cell>
          <cell r="Q101">
            <v>0</v>
          </cell>
        </row>
        <row r="102">
          <cell r="F102" t="str">
            <v>LA.5110</v>
          </cell>
          <cell r="Q102">
            <v>0</v>
          </cell>
        </row>
        <row r="103">
          <cell r="F103" t="str">
            <v>IB.2511</v>
          </cell>
          <cell r="Q103">
            <v>0</v>
          </cell>
        </row>
        <row r="104">
          <cell r="F104" t="str">
            <v>HG.4113</v>
          </cell>
          <cell r="Q104">
            <v>1.8480000000000005</v>
          </cell>
        </row>
        <row r="105">
          <cell r="F105" t="str">
            <v>KP.2310</v>
          </cell>
          <cell r="Q105">
            <v>0.12600000000000003</v>
          </cell>
        </row>
        <row r="106">
          <cell r="F106" t="str">
            <v>09-09</v>
          </cell>
          <cell r="Q106">
            <v>60</v>
          </cell>
        </row>
        <row r="107">
          <cell r="F107" t="str">
            <v>IB.2511</v>
          </cell>
          <cell r="Q107">
            <v>0.18480000000000008</v>
          </cell>
        </row>
        <row r="108">
          <cell r="F108" t="str">
            <v>IB.2511</v>
          </cell>
          <cell r="Q108">
            <v>0</v>
          </cell>
        </row>
        <row r="109">
          <cell r="F109" t="str">
            <v>HG.4113</v>
          </cell>
          <cell r="Q109">
            <v>5.0175999999999998</v>
          </cell>
        </row>
        <row r="110">
          <cell r="F110" t="str">
            <v>KP.2310</v>
          </cell>
          <cell r="Q110">
            <v>0.39424000000000009</v>
          </cell>
        </row>
        <row r="111">
          <cell r="F111" t="str">
            <v>09-09</v>
          </cell>
          <cell r="Q111">
            <v>256</v>
          </cell>
        </row>
        <row r="112">
          <cell r="F112" t="str">
            <v>IB.2511</v>
          </cell>
          <cell r="Q112">
            <v>0.50175999999999998</v>
          </cell>
        </row>
        <row r="113">
          <cell r="F113" t="str">
            <v>IB.2511</v>
          </cell>
          <cell r="Q113">
            <v>0</v>
          </cell>
        </row>
        <row r="114">
          <cell r="F114" t="str">
            <v>HG.4113</v>
          </cell>
          <cell r="Q114">
            <v>1.3312000000000002</v>
          </cell>
        </row>
        <row r="115">
          <cell r="F115" t="str">
            <v>KP.2310</v>
          </cell>
          <cell r="Q115">
            <v>0</v>
          </cell>
        </row>
        <row r="116">
          <cell r="F116" t="str">
            <v>09-09</v>
          </cell>
          <cell r="Q116">
            <v>26</v>
          </cell>
        </row>
        <row r="117">
          <cell r="F117" t="str">
            <v>IB.2511</v>
          </cell>
          <cell r="Q117">
            <v>0.13312000000000002</v>
          </cell>
        </row>
        <row r="118">
          <cell r="F118" t="str">
            <v>IB.2511</v>
          </cell>
          <cell r="Q118">
            <v>0</v>
          </cell>
        </row>
        <row r="119">
          <cell r="F119" t="str">
            <v>67/SON-BCN</v>
          </cell>
          <cell r="Q119">
            <v>0.52</v>
          </cell>
        </row>
        <row r="120">
          <cell r="F120" t="str">
            <v>67/SON-BCN</v>
          </cell>
          <cell r="Q120">
            <v>0.8</v>
          </cell>
        </row>
        <row r="121">
          <cell r="F121" t="str">
            <v>67/SON-BCN</v>
          </cell>
          <cell r="Q121">
            <v>0.8</v>
          </cell>
        </row>
        <row r="122">
          <cell r="F122" t="str">
            <v>67/SON-BCN</v>
          </cell>
          <cell r="Q122">
            <v>1</v>
          </cell>
        </row>
        <row r="123">
          <cell r="F123" t="str">
            <v>IB.2511</v>
          </cell>
          <cell r="Q123">
            <v>0</v>
          </cell>
        </row>
        <row r="124">
          <cell r="F124" t="str">
            <v>NB.1710</v>
          </cell>
          <cell r="Q124">
            <v>2.8400000000000003</v>
          </cell>
        </row>
        <row r="125">
          <cell r="F125" t="str">
            <v>TT</v>
          </cell>
          <cell r="Q125">
            <v>300</v>
          </cell>
        </row>
        <row r="126">
          <cell r="F126" t="str">
            <v>TT</v>
          </cell>
          <cell r="Q126">
            <v>0</v>
          </cell>
        </row>
        <row r="127">
          <cell r="F127" t="str">
            <v>UC.2230R</v>
          </cell>
          <cell r="Q127">
            <v>0</v>
          </cell>
        </row>
        <row r="128">
          <cell r="F128" t="str">
            <v>UC.2230</v>
          </cell>
          <cell r="Q128">
            <v>0</v>
          </cell>
        </row>
        <row r="129">
          <cell r="F129" t="str">
            <v>BB.1112</v>
          </cell>
          <cell r="Q129">
            <v>0</v>
          </cell>
        </row>
        <row r="130">
          <cell r="Q130">
            <v>0</v>
          </cell>
        </row>
        <row r="131">
          <cell r="Q131">
            <v>0</v>
          </cell>
        </row>
        <row r="132">
          <cell r="F132" t="str">
            <v>BA.1433</v>
          </cell>
          <cell r="Q132">
            <v>0</v>
          </cell>
        </row>
        <row r="133">
          <cell r="F133" t="str">
            <v>HA.1121SR</v>
          </cell>
          <cell r="Q133">
            <v>0</v>
          </cell>
        </row>
        <row r="134">
          <cell r="Q134">
            <v>0</v>
          </cell>
        </row>
        <row r="135">
          <cell r="Q135">
            <v>0</v>
          </cell>
        </row>
        <row r="136">
          <cell r="F136" t="str">
            <v>KA.1110</v>
          </cell>
          <cell r="Q136">
            <v>0</v>
          </cell>
        </row>
        <row r="137">
          <cell r="Q137">
            <v>0</v>
          </cell>
        </row>
        <row r="138">
          <cell r="Q138">
            <v>0</v>
          </cell>
        </row>
        <row r="139">
          <cell r="F139" t="str">
            <v>HA.1224</v>
          </cell>
          <cell r="Q139">
            <v>0</v>
          </cell>
        </row>
        <row r="140">
          <cell r="F140" t="str">
            <v>KA.1110</v>
          </cell>
          <cell r="Q140">
            <v>0</v>
          </cell>
        </row>
        <row r="141">
          <cell r="Q141">
            <v>0</v>
          </cell>
        </row>
        <row r="142">
          <cell r="Q142">
            <v>0</v>
          </cell>
        </row>
        <row r="143">
          <cell r="Q143">
            <v>0</v>
          </cell>
        </row>
        <row r="144">
          <cell r="F144" t="str">
            <v>IA.1110</v>
          </cell>
          <cell r="Q144">
            <v>0</v>
          </cell>
        </row>
        <row r="145">
          <cell r="F145" t="str">
            <v>IA.1120</v>
          </cell>
          <cell r="Q145">
            <v>0</v>
          </cell>
        </row>
        <row r="146">
          <cell r="F146" t="str">
            <v>HA.2314</v>
          </cell>
          <cell r="Q146">
            <v>0</v>
          </cell>
        </row>
        <row r="147">
          <cell r="F147" t="str">
            <v>KA.2120</v>
          </cell>
          <cell r="Q147">
            <v>0</v>
          </cell>
        </row>
        <row r="148">
          <cell r="F148" t="str">
            <v>IA.2211</v>
          </cell>
          <cell r="Q148">
            <v>0</v>
          </cell>
        </row>
        <row r="149">
          <cell r="F149" t="str">
            <v>IA.2221</v>
          </cell>
          <cell r="Q149">
            <v>0</v>
          </cell>
        </row>
        <row r="150">
          <cell r="F150" t="str">
            <v>HA.3114</v>
          </cell>
          <cell r="Q150">
            <v>0</v>
          </cell>
        </row>
        <row r="151">
          <cell r="F151" t="str">
            <v>KA.2120</v>
          </cell>
          <cell r="Q151">
            <v>0</v>
          </cell>
        </row>
        <row r="152">
          <cell r="F152" t="str">
            <v>IA.2311</v>
          </cell>
          <cell r="Q152">
            <v>0</v>
          </cell>
        </row>
        <row r="153">
          <cell r="F153" t="str">
            <v>IA.2321</v>
          </cell>
          <cell r="Q153">
            <v>0</v>
          </cell>
        </row>
        <row r="154">
          <cell r="F154" t="str">
            <v>GG.2214</v>
          </cell>
          <cell r="Q154">
            <v>0</v>
          </cell>
        </row>
        <row r="155">
          <cell r="F155" t="str">
            <v>PA.1214</v>
          </cell>
          <cell r="Q155">
            <v>0</v>
          </cell>
        </row>
        <row r="156">
          <cell r="Q156">
            <v>0</v>
          </cell>
        </row>
        <row r="157">
          <cell r="Q157">
            <v>0</v>
          </cell>
        </row>
        <row r="158">
          <cell r="Q158">
            <v>0</v>
          </cell>
        </row>
        <row r="159">
          <cell r="Q159">
            <v>0</v>
          </cell>
        </row>
        <row r="160">
          <cell r="F160" t="str">
            <v>67/MK-BCN</v>
          </cell>
          <cell r="Q160">
            <v>0</v>
          </cell>
        </row>
        <row r="161">
          <cell r="F161" t="str">
            <v>66/QÑ-BCN</v>
          </cell>
          <cell r="Q161">
            <v>0</v>
          </cell>
        </row>
        <row r="162">
          <cell r="F162" t="str">
            <v>TT</v>
          </cell>
          <cell r="Q162">
            <v>0</v>
          </cell>
        </row>
        <row r="163">
          <cell r="F163" t="str">
            <v>TT</v>
          </cell>
          <cell r="Q163">
            <v>0</v>
          </cell>
        </row>
        <row r="164">
          <cell r="F164" t="str">
            <v>ZJ.2109</v>
          </cell>
          <cell r="Q164">
            <v>0</v>
          </cell>
        </row>
        <row r="165">
          <cell r="F165" t="str">
            <v>ZK.4160X3</v>
          </cell>
          <cell r="Q165">
            <v>0</v>
          </cell>
        </row>
        <row r="166">
          <cell r="F166" t="str">
            <v>BB.1112</v>
          </cell>
        </row>
        <row r="167">
          <cell r="F167" t="str">
            <v>VC-03</v>
          </cell>
        </row>
        <row r="168">
          <cell r="F168" t="str">
            <v>BB.1113</v>
          </cell>
          <cell r="Q168">
            <v>0</v>
          </cell>
        </row>
        <row r="169">
          <cell r="F169" t="str">
            <v>UD.5122CC</v>
          </cell>
          <cell r="Q169">
            <v>0</v>
          </cell>
        </row>
        <row r="170">
          <cell r="Q170">
            <v>0</v>
          </cell>
        </row>
        <row r="171">
          <cell r="F171" t="str">
            <v>BA.1432</v>
          </cell>
          <cell r="Q171">
            <v>0</v>
          </cell>
        </row>
        <row r="172">
          <cell r="F172" t="str">
            <v>HA.1121SR</v>
          </cell>
          <cell r="Q172">
            <v>0</v>
          </cell>
        </row>
        <row r="173">
          <cell r="F173" t="str">
            <v>KA.1110</v>
          </cell>
          <cell r="Q173">
            <v>0</v>
          </cell>
        </row>
        <row r="174">
          <cell r="F174" t="str">
            <v>HA.1223</v>
          </cell>
          <cell r="Q174">
            <v>0</v>
          </cell>
        </row>
        <row r="175">
          <cell r="Q175">
            <v>0</v>
          </cell>
        </row>
        <row r="176">
          <cell r="Q176">
            <v>0</v>
          </cell>
        </row>
        <row r="177">
          <cell r="Q177">
            <v>0</v>
          </cell>
        </row>
        <row r="178">
          <cell r="F178" t="str">
            <v>KA.1110</v>
          </cell>
          <cell r="Q178">
            <v>0</v>
          </cell>
        </row>
        <row r="179">
          <cell r="Q179">
            <v>0</v>
          </cell>
        </row>
        <row r="180">
          <cell r="Q180">
            <v>0</v>
          </cell>
        </row>
        <row r="181">
          <cell r="F181" t="str">
            <v>IA.1110</v>
          </cell>
          <cell r="Q181">
            <v>0</v>
          </cell>
        </row>
        <row r="182">
          <cell r="F182" t="str">
            <v>IA.1130</v>
          </cell>
          <cell r="Q182">
            <v>0</v>
          </cell>
        </row>
        <row r="183">
          <cell r="F183" t="str">
            <v>HA.2313</v>
          </cell>
          <cell r="Q183">
            <v>0</v>
          </cell>
        </row>
        <row r="184">
          <cell r="F184" t="str">
            <v>KA.2120</v>
          </cell>
          <cell r="Q184">
            <v>0</v>
          </cell>
        </row>
        <row r="185">
          <cell r="F185" t="str">
            <v>IA.2211</v>
          </cell>
          <cell r="Q185">
            <v>0</v>
          </cell>
        </row>
        <row r="186">
          <cell r="F186" t="str">
            <v>IA.2221</v>
          </cell>
          <cell r="Q186">
            <v>0</v>
          </cell>
        </row>
        <row r="187">
          <cell r="F187" t="str">
            <v>HA.3113</v>
          </cell>
          <cell r="Q187">
            <v>0</v>
          </cell>
        </row>
        <row r="188">
          <cell r="F188" t="str">
            <v>KA.2120</v>
          </cell>
          <cell r="Q188">
            <v>0</v>
          </cell>
        </row>
        <row r="189">
          <cell r="F189" t="str">
            <v>IA.2311</v>
          </cell>
          <cell r="Q189">
            <v>0</v>
          </cell>
        </row>
        <row r="190">
          <cell r="F190" t="str">
            <v>IA.2321</v>
          </cell>
          <cell r="Q190">
            <v>0</v>
          </cell>
        </row>
        <row r="191">
          <cell r="F191" t="str">
            <v>HA.2113</v>
          </cell>
          <cell r="Q191">
            <v>0</v>
          </cell>
        </row>
        <row r="192">
          <cell r="F192" t="str">
            <v>KA.2120</v>
          </cell>
          <cell r="Q192">
            <v>0</v>
          </cell>
        </row>
        <row r="193">
          <cell r="F193" t="str">
            <v>HA.3213</v>
          </cell>
          <cell r="Q193">
            <v>0</v>
          </cell>
        </row>
        <row r="194">
          <cell r="F194" t="str">
            <v>KA.2310</v>
          </cell>
          <cell r="Q194">
            <v>0</v>
          </cell>
        </row>
        <row r="195">
          <cell r="F195" t="str">
            <v>IA.2311</v>
          </cell>
          <cell r="Q195">
            <v>0</v>
          </cell>
        </row>
        <row r="196">
          <cell r="F196" t="str">
            <v>IA.2321</v>
          </cell>
          <cell r="Q196">
            <v>0</v>
          </cell>
        </row>
        <row r="197">
          <cell r="F197" t="str">
            <v>GG.2214</v>
          </cell>
          <cell r="Q197">
            <v>0</v>
          </cell>
        </row>
        <row r="198">
          <cell r="F198" t="str">
            <v>PA.1214</v>
          </cell>
          <cell r="Q198">
            <v>0</v>
          </cell>
        </row>
        <row r="199">
          <cell r="Q199">
            <v>0</v>
          </cell>
        </row>
        <row r="200">
          <cell r="Q200">
            <v>0</v>
          </cell>
        </row>
        <row r="201">
          <cell r="Q201">
            <v>0</v>
          </cell>
        </row>
        <row r="202">
          <cell r="F202" t="str">
            <v>67/MK-BCN</v>
          </cell>
          <cell r="Q202">
            <v>0</v>
          </cell>
        </row>
        <row r="203">
          <cell r="F203" t="str">
            <v>66/QÑ-BCN</v>
          </cell>
          <cell r="Q203">
            <v>0</v>
          </cell>
        </row>
        <row r="204">
          <cell r="F204" t="str">
            <v>TT</v>
          </cell>
          <cell r="Q204">
            <v>0</v>
          </cell>
        </row>
        <row r="205">
          <cell r="F205" t="str">
            <v>TT</v>
          </cell>
          <cell r="Q205">
            <v>0</v>
          </cell>
        </row>
        <row r="206">
          <cell r="F206" t="str">
            <v>ZJ.2109</v>
          </cell>
          <cell r="Q206">
            <v>0</v>
          </cell>
        </row>
        <row r="207">
          <cell r="F207" t="str">
            <v>ZK.4160X3</v>
          </cell>
          <cell r="Q207">
            <v>0</v>
          </cell>
        </row>
        <row r="208">
          <cell r="F208" t="str">
            <v>BA.1512</v>
          </cell>
          <cell r="Q208">
            <v>0</v>
          </cell>
        </row>
        <row r="209">
          <cell r="F209" t="str">
            <v>ZJ.2110</v>
          </cell>
          <cell r="Q209">
            <v>0</v>
          </cell>
        </row>
        <row r="210">
          <cell r="F210" t="str">
            <v>ZK.4160X4</v>
          </cell>
          <cell r="Q210">
            <v>0</v>
          </cell>
        </row>
        <row r="211">
          <cell r="F211" t="str">
            <v>UD.3110</v>
          </cell>
          <cell r="Q211">
            <v>0</v>
          </cell>
        </row>
        <row r="212">
          <cell r="F212" t="str">
            <v>BB.1112</v>
          </cell>
          <cell r="Q212">
            <v>0</v>
          </cell>
        </row>
        <row r="213">
          <cell r="F213" t="str">
            <v>VC-03</v>
          </cell>
          <cell r="Q213">
            <v>0</v>
          </cell>
        </row>
        <row r="214">
          <cell r="F214" t="str">
            <v>UD.5122CC</v>
          </cell>
          <cell r="Q214">
            <v>0</v>
          </cell>
        </row>
        <row r="215">
          <cell r="Q215">
            <v>0</v>
          </cell>
        </row>
        <row r="216">
          <cell r="F216" t="str">
            <v>BA.1432</v>
          </cell>
          <cell r="Q216">
            <v>0</v>
          </cell>
        </row>
        <row r="217">
          <cell r="F217" t="str">
            <v>HA.1121SR</v>
          </cell>
          <cell r="Q217">
            <v>0</v>
          </cell>
        </row>
        <row r="218">
          <cell r="F218" t="str">
            <v>KA.1110</v>
          </cell>
          <cell r="Q218">
            <v>0</v>
          </cell>
        </row>
        <row r="219">
          <cell r="Q219">
            <v>0</v>
          </cell>
        </row>
        <row r="220">
          <cell r="Q220">
            <v>0</v>
          </cell>
        </row>
        <row r="221">
          <cell r="F221" t="str">
            <v>HA.1223</v>
          </cell>
          <cell r="Q221">
            <v>0</v>
          </cell>
        </row>
        <row r="222">
          <cell r="Q222">
            <v>0</v>
          </cell>
        </row>
        <row r="223">
          <cell r="Q223">
            <v>0</v>
          </cell>
        </row>
        <row r="224">
          <cell r="F224" t="str">
            <v>KA.1110</v>
          </cell>
          <cell r="Q224">
            <v>0</v>
          </cell>
        </row>
        <row r="225">
          <cell r="Q225">
            <v>0</v>
          </cell>
        </row>
        <row r="226">
          <cell r="Q226">
            <v>0</v>
          </cell>
        </row>
        <row r="227">
          <cell r="F227" t="str">
            <v>HA.2314</v>
          </cell>
          <cell r="Q227">
            <v>0</v>
          </cell>
        </row>
        <row r="228">
          <cell r="Q228">
            <v>0</v>
          </cell>
        </row>
        <row r="229">
          <cell r="Q229">
            <v>0</v>
          </cell>
        </row>
        <row r="230">
          <cell r="F230" t="str">
            <v>KA.2120</v>
          </cell>
          <cell r="Q230">
            <v>0</v>
          </cell>
        </row>
        <row r="231">
          <cell r="Q231">
            <v>0</v>
          </cell>
        </row>
        <row r="232">
          <cell r="Q232">
            <v>0</v>
          </cell>
        </row>
        <row r="233">
          <cell r="F233" t="str">
            <v>HA.2113</v>
          </cell>
          <cell r="Q233">
            <v>0</v>
          </cell>
        </row>
        <row r="234">
          <cell r="F234" t="str">
            <v>KA.2310</v>
          </cell>
          <cell r="Q234">
            <v>0</v>
          </cell>
        </row>
        <row r="235">
          <cell r="F235" t="str">
            <v>HA.3213</v>
          </cell>
          <cell r="Q235">
            <v>0</v>
          </cell>
        </row>
        <row r="236">
          <cell r="F236" t="str">
            <v>KA.2310</v>
          </cell>
          <cell r="Q236">
            <v>0</v>
          </cell>
        </row>
        <row r="237">
          <cell r="F237" t="str">
            <v>HA.3114</v>
          </cell>
          <cell r="Q237">
            <v>0</v>
          </cell>
        </row>
        <row r="238">
          <cell r="Q238">
            <v>0</v>
          </cell>
        </row>
        <row r="239">
          <cell r="Q239">
            <v>0</v>
          </cell>
        </row>
        <row r="240">
          <cell r="Q240">
            <v>0</v>
          </cell>
        </row>
        <row r="241">
          <cell r="F241" t="str">
            <v>KA.2120</v>
          </cell>
          <cell r="Q241">
            <v>0</v>
          </cell>
        </row>
        <row r="242">
          <cell r="Q242">
            <v>0</v>
          </cell>
        </row>
        <row r="243">
          <cell r="Q243">
            <v>0</v>
          </cell>
        </row>
        <row r="244">
          <cell r="Q244">
            <v>0</v>
          </cell>
        </row>
        <row r="245">
          <cell r="F245" t="str">
            <v>HA.1111</v>
          </cell>
          <cell r="Q245">
            <v>0</v>
          </cell>
        </row>
        <row r="246">
          <cell r="F246" t="str">
            <v>IA.1110</v>
          </cell>
          <cell r="Q246">
            <v>0</v>
          </cell>
        </row>
        <row r="247">
          <cell r="F247" t="str">
            <v>IA.1120</v>
          </cell>
          <cell r="Q247">
            <v>0</v>
          </cell>
        </row>
        <row r="248">
          <cell r="F248" t="str">
            <v>GG.2214</v>
          </cell>
          <cell r="Q248">
            <v>0</v>
          </cell>
        </row>
        <row r="249">
          <cell r="F249" t="str">
            <v>PA.1214</v>
          </cell>
          <cell r="Q249">
            <v>0</v>
          </cell>
        </row>
        <row r="250">
          <cell r="F250" t="str">
            <v>67/MK-BCN</v>
          </cell>
          <cell r="Q250">
            <v>0</v>
          </cell>
        </row>
        <row r="251">
          <cell r="F251" t="str">
            <v>66/QÑ-BCN</v>
          </cell>
          <cell r="Q251">
            <v>0</v>
          </cell>
        </row>
        <row r="252">
          <cell r="F252" t="str">
            <v>TT</v>
          </cell>
          <cell r="Q252">
            <v>0</v>
          </cell>
        </row>
        <row r="253">
          <cell r="F253" t="str">
            <v>TT</v>
          </cell>
          <cell r="Q253">
            <v>0</v>
          </cell>
        </row>
        <row r="254">
          <cell r="F254" t="str">
            <v>ZJ.2109</v>
          </cell>
          <cell r="Q254">
            <v>0</v>
          </cell>
        </row>
        <row r="255">
          <cell r="F255" t="str">
            <v>UD.5122CC</v>
          </cell>
          <cell r="Q255">
            <v>0</v>
          </cell>
        </row>
        <row r="256">
          <cell r="Q256">
            <v>0</v>
          </cell>
        </row>
        <row r="257">
          <cell r="F257" t="str">
            <v>BA.1432</v>
          </cell>
          <cell r="Q257">
            <v>115</v>
          </cell>
        </row>
        <row r="258">
          <cell r="F258" t="str">
            <v>B3-13e/CÑ79/57C</v>
          </cell>
          <cell r="Q258">
            <v>0.49099999999999999</v>
          </cell>
        </row>
        <row r="259">
          <cell r="F259" t="str">
            <v>HA.1121SR</v>
          </cell>
          <cell r="Q259">
            <v>3.55</v>
          </cell>
        </row>
        <row r="260">
          <cell r="F260" t="str">
            <v>KA.1110</v>
          </cell>
          <cell r="Q260">
            <v>1.9499999999999997E-2</v>
          </cell>
        </row>
        <row r="261">
          <cell r="Q261">
            <v>1.6799999999999995E-2</v>
          </cell>
        </row>
        <row r="262">
          <cell r="Q262">
            <v>2.7000000000000001E-3</v>
          </cell>
        </row>
        <row r="263">
          <cell r="F263" t="str">
            <v>HA.1223</v>
          </cell>
          <cell r="Q263">
            <v>26.645999999999997</v>
          </cell>
        </row>
        <row r="264">
          <cell r="Q264">
            <v>26.495999999999999</v>
          </cell>
        </row>
        <row r="265">
          <cell r="Q265">
            <v>0.15</v>
          </cell>
        </row>
        <row r="266">
          <cell r="F266" t="str">
            <v>KA.1110</v>
          </cell>
          <cell r="Q266">
            <v>0.13719999999999999</v>
          </cell>
        </row>
        <row r="267">
          <cell r="Q267">
            <v>0.13119999999999998</v>
          </cell>
        </row>
        <row r="268">
          <cell r="Q268">
            <v>6.0000000000000001E-3</v>
          </cell>
        </row>
        <row r="269">
          <cell r="F269" t="str">
            <v>HA.2313</v>
          </cell>
          <cell r="Q269">
            <v>0.6160000000000001</v>
          </cell>
        </row>
        <row r="270">
          <cell r="F270" t="str">
            <v>KA.2120</v>
          </cell>
          <cell r="Q270">
            <v>0.1232</v>
          </cell>
        </row>
        <row r="271">
          <cell r="F271" t="str">
            <v>HA.2113</v>
          </cell>
          <cell r="Q271">
            <v>4.1800000000000006</v>
          </cell>
        </row>
        <row r="272">
          <cell r="Q272">
            <v>2.4640000000000004</v>
          </cell>
        </row>
        <row r="273">
          <cell r="Q273">
            <v>1.7160000000000002</v>
          </cell>
        </row>
        <row r="274">
          <cell r="F274" t="str">
            <v>KA.2310</v>
          </cell>
          <cell r="Q274">
            <v>0.41800000000000004</v>
          </cell>
        </row>
        <row r="275">
          <cell r="Q275">
            <v>0.24640000000000001</v>
          </cell>
        </row>
        <row r="276">
          <cell r="Q276">
            <v>0.17160000000000003</v>
          </cell>
        </row>
        <row r="277">
          <cell r="F277" t="str">
            <v>HA.3213</v>
          </cell>
          <cell r="Q277">
            <v>3.3599999999999994</v>
          </cell>
        </row>
        <row r="278">
          <cell r="F278" t="str">
            <v>KA.2310</v>
          </cell>
          <cell r="Q278">
            <v>3.44E-2</v>
          </cell>
        </row>
        <row r="279">
          <cell r="F279" t="str">
            <v>HA.3113</v>
          </cell>
          <cell r="Q279">
            <v>0.68400000000000005</v>
          </cell>
        </row>
        <row r="280">
          <cell r="Q280">
            <v>0.64</v>
          </cell>
        </row>
        <row r="281">
          <cell r="Q281">
            <v>4.4000000000000011E-2</v>
          </cell>
        </row>
        <row r="282">
          <cell r="F282" t="str">
            <v>KA.2210</v>
          </cell>
          <cell r="Q282">
            <v>6.8400000000000002E-2</v>
          </cell>
        </row>
        <row r="283">
          <cell r="Q283">
            <v>6.4000000000000001E-2</v>
          </cell>
        </row>
        <row r="284">
          <cell r="Q284">
            <v>4.4000000000000003E-3</v>
          </cell>
        </row>
        <row r="285">
          <cell r="F285" t="str">
            <v>HA.1111</v>
          </cell>
          <cell r="Q285">
            <v>14.3</v>
          </cell>
        </row>
        <row r="286">
          <cell r="F286" t="str">
            <v>IA.1110</v>
          </cell>
          <cell r="Q286">
            <v>4.4260699999999993</v>
          </cell>
        </row>
        <row r="287">
          <cell r="F287" t="str">
            <v>IA.1120</v>
          </cell>
          <cell r="Q287">
            <v>0</v>
          </cell>
        </row>
        <row r="288">
          <cell r="F288" t="str">
            <v>GG.2214</v>
          </cell>
          <cell r="Q288">
            <v>37.659999999999997</v>
          </cell>
        </row>
        <row r="289">
          <cell r="F289" t="str">
            <v>PA.1214</v>
          </cell>
          <cell r="Q289">
            <v>171.8</v>
          </cell>
        </row>
        <row r="290">
          <cell r="F290" t="str">
            <v>67/MK-BCN</v>
          </cell>
          <cell r="Q290">
            <v>2.2737099999999999</v>
          </cell>
        </row>
        <row r="291">
          <cell r="F291" t="str">
            <v>04.9102/66.BCN</v>
          </cell>
          <cell r="Q291">
            <v>2.2737099999999999</v>
          </cell>
        </row>
        <row r="292">
          <cell r="F292" t="str">
            <v>TT</v>
          </cell>
          <cell r="Q292">
            <v>24</v>
          </cell>
        </row>
        <row r="293">
          <cell r="F293" t="str">
            <v>TT</v>
          </cell>
          <cell r="Q293">
            <v>22</v>
          </cell>
        </row>
        <row r="294">
          <cell r="F294" t="str">
            <v>BA.1512</v>
          </cell>
          <cell r="Q294">
            <v>21.966583333333329</v>
          </cell>
        </row>
        <row r="295">
          <cell r="F295" t="str">
            <v>BB.1112</v>
          </cell>
          <cell r="Q295">
            <v>21.966583333333329</v>
          </cell>
        </row>
        <row r="296">
          <cell r="F296" t="str">
            <v>ZJ.2110</v>
          </cell>
          <cell r="Q296">
            <v>0.32</v>
          </cell>
        </row>
        <row r="297">
          <cell r="F297" t="str">
            <v>ZJ.2109</v>
          </cell>
          <cell r="Q297">
            <v>0</v>
          </cell>
        </row>
        <row r="298">
          <cell r="F298" t="str">
            <v>ZK.4160X3</v>
          </cell>
          <cell r="Q298">
            <v>7</v>
          </cell>
        </row>
        <row r="299">
          <cell r="F299" t="str">
            <v>ZK.4160X3</v>
          </cell>
          <cell r="Q299">
            <v>0</v>
          </cell>
        </row>
        <row r="300">
          <cell r="F300" t="str">
            <v>BB.1112</v>
          </cell>
          <cell r="Q300">
            <v>30</v>
          </cell>
        </row>
        <row r="301">
          <cell r="F301" t="str">
            <v>VC-03</v>
          </cell>
          <cell r="Q301">
            <v>85</v>
          </cell>
        </row>
        <row r="302">
          <cell r="F302" t="str">
            <v>BB.1112</v>
          </cell>
        </row>
        <row r="303">
          <cell r="F303" t="str">
            <v>UD.5122CC</v>
          </cell>
          <cell r="Q303">
            <v>8.6</v>
          </cell>
        </row>
        <row r="304">
          <cell r="Q304">
            <v>0</v>
          </cell>
        </row>
        <row r="305">
          <cell r="F305" t="str">
            <v>BA.1432</v>
          </cell>
          <cell r="Q305">
            <v>0</v>
          </cell>
        </row>
        <row r="306">
          <cell r="F306" t="str">
            <v>B3-13e/CÑ79/57C</v>
          </cell>
          <cell r="Q306">
            <v>0</v>
          </cell>
        </row>
        <row r="307">
          <cell r="F307" t="str">
            <v>HA.1121SR</v>
          </cell>
          <cell r="Q307">
            <v>0</v>
          </cell>
        </row>
        <row r="308">
          <cell r="F308" t="str">
            <v>KA.1110</v>
          </cell>
          <cell r="Q308">
            <v>0</v>
          </cell>
        </row>
        <row r="309">
          <cell r="Q309">
            <v>0</v>
          </cell>
        </row>
        <row r="310">
          <cell r="Q310">
            <v>0</v>
          </cell>
        </row>
        <row r="311">
          <cell r="F311" t="str">
            <v>HA.1223</v>
          </cell>
          <cell r="Q311">
            <v>0</v>
          </cell>
        </row>
        <row r="312">
          <cell r="Q312">
            <v>0</v>
          </cell>
        </row>
        <row r="313">
          <cell r="Q313">
            <v>0</v>
          </cell>
        </row>
        <row r="314">
          <cell r="Q314">
            <v>0</v>
          </cell>
        </row>
        <row r="315">
          <cell r="F315" t="str">
            <v>KA.1110</v>
          </cell>
          <cell r="Q315">
            <v>0</v>
          </cell>
        </row>
        <row r="316">
          <cell r="Q316">
            <v>0</v>
          </cell>
        </row>
        <row r="317">
          <cell r="Q317">
            <v>0</v>
          </cell>
        </row>
        <row r="318">
          <cell r="Q318">
            <v>0</v>
          </cell>
        </row>
        <row r="319">
          <cell r="F319" t="str">
            <v>HA.2313</v>
          </cell>
          <cell r="Q319">
            <v>0</v>
          </cell>
        </row>
        <row r="320">
          <cell r="F320" t="str">
            <v>KA.2120</v>
          </cell>
          <cell r="Q320">
            <v>0</v>
          </cell>
        </row>
        <row r="321">
          <cell r="F321" t="str">
            <v>HA.2313</v>
          </cell>
          <cell r="Q321">
            <v>0</v>
          </cell>
        </row>
        <row r="322">
          <cell r="F322" t="str">
            <v>KA.2120</v>
          </cell>
          <cell r="Q322">
            <v>0</v>
          </cell>
        </row>
        <row r="323">
          <cell r="F323" t="str">
            <v>HA.2113</v>
          </cell>
          <cell r="Q323">
            <v>0</v>
          </cell>
        </row>
        <row r="324">
          <cell r="Q324">
            <v>0</v>
          </cell>
        </row>
        <row r="325">
          <cell r="Q325">
            <v>0</v>
          </cell>
        </row>
        <row r="326">
          <cell r="F326" t="str">
            <v>KA.2310</v>
          </cell>
          <cell r="Q326">
            <v>0</v>
          </cell>
        </row>
        <row r="327">
          <cell r="Q327">
            <v>0</v>
          </cell>
        </row>
        <row r="328">
          <cell r="Q328">
            <v>0</v>
          </cell>
        </row>
        <row r="329">
          <cell r="F329" t="str">
            <v>HA.3213</v>
          </cell>
          <cell r="Q329">
            <v>0</v>
          </cell>
        </row>
        <row r="330">
          <cell r="F330" t="str">
            <v>KA.2310</v>
          </cell>
          <cell r="Q330">
            <v>0</v>
          </cell>
        </row>
        <row r="331">
          <cell r="F331" t="str">
            <v>HA.3113</v>
          </cell>
          <cell r="Q331">
            <v>0</v>
          </cell>
        </row>
        <row r="332">
          <cell r="Q332">
            <v>0</v>
          </cell>
        </row>
        <row r="333">
          <cell r="Q333">
            <v>0</v>
          </cell>
        </row>
        <row r="334">
          <cell r="Q334">
            <v>0</v>
          </cell>
        </row>
        <row r="335">
          <cell r="F335" t="str">
            <v>KA.2210</v>
          </cell>
          <cell r="Q335">
            <v>0</v>
          </cell>
        </row>
        <row r="336">
          <cell r="Q336">
            <v>0</v>
          </cell>
        </row>
        <row r="337">
          <cell r="Q337">
            <v>0</v>
          </cell>
        </row>
        <row r="338">
          <cell r="Q338">
            <v>0</v>
          </cell>
        </row>
        <row r="339">
          <cell r="F339" t="str">
            <v>HA.1111</v>
          </cell>
          <cell r="Q339">
            <v>0</v>
          </cell>
        </row>
        <row r="340">
          <cell r="F340" t="str">
            <v>IA.1110</v>
          </cell>
          <cell r="Q340">
            <v>0</v>
          </cell>
        </row>
        <row r="341">
          <cell r="F341" t="str">
            <v>IA.1120</v>
          </cell>
          <cell r="Q341">
            <v>0</v>
          </cell>
        </row>
        <row r="342">
          <cell r="F342" t="str">
            <v>GG.2214</v>
          </cell>
          <cell r="Q342">
            <v>0</v>
          </cell>
        </row>
        <row r="343">
          <cell r="F343" t="str">
            <v>PA.1214</v>
          </cell>
          <cell r="Q343">
            <v>0</v>
          </cell>
        </row>
        <row r="344">
          <cell r="F344" t="str">
            <v>67/MK-BCN</v>
          </cell>
          <cell r="Q344">
            <v>0</v>
          </cell>
        </row>
        <row r="345">
          <cell r="F345" t="str">
            <v>04.9102/66.BCN</v>
          </cell>
          <cell r="Q345">
            <v>0</v>
          </cell>
        </row>
        <row r="346">
          <cell r="F346" t="str">
            <v>TT</v>
          </cell>
          <cell r="Q346">
            <v>0</v>
          </cell>
        </row>
        <row r="347">
          <cell r="F347" t="str">
            <v>TT</v>
          </cell>
          <cell r="Q347">
            <v>0</v>
          </cell>
        </row>
        <row r="348">
          <cell r="F348" t="str">
            <v>ZJ.2109</v>
          </cell>
          <cell r="Q348">
            <v>0</v>
          </cell>
        </row>
        <row r="349">
          <cell r="F349" t="str">
            <v>ZJ.2109</v>
          </cell>
          <cell r="Q349">
            <v>0</v>
          </cell>
        </row>
        <row r="350">
          <cell r="F350" t="str">
            <v>ZK.4160X3</v>
          </cell>
          <cell r="Q350">
            <v>0</v>
          </cell>
        </row>
        <row r="351">
          <cell r="F351" t="str">
            <v>ZK.4160X3</v>
          </cell>
          <cell r="Q351">
            <v>0</v>
          </cell>
        </row>
        <row r="352">
          <cell r="F352" t="str">
            <v>BB.1112</v>
          </cell>
          <cell r="Q352">
            <v>0</v>
          </cell>
        </row>
        <row r="353">
          <cell r="F353" t="str">
            <v>VC-03/100</v>
          </cell>
          <cell r="Q353">
            <v>0</v>
          </cell>
        </row>
        <row r="354">
          <cell r="F354" t="str">
            <v>BB.1112</v>
          </cell>
          <cell r="Q354">
            <v>0</v>
          </cell>
        </row>
        <row r="355">
          <cell r="F355" t="str">
            <v>UD.5122CC</v>
          </cell>
          <cell r="Q355">
            <v>0</v>
          </cell>
        </row>
        <row r="356">
          <cell r="Q356">
            <v>0</v>
          </cell>
        </row>
        <row r="357">
          <cell r="F357" t="str">
            <v>BA.1432</v>
          </cell>
          <cell r="Q357">
            <v>0</v>
          </cell>
        </row>
        <row r="358">
          <cell r="F358" t="str">
            <v>B3-13e/CÑ79/57C</v>
          </cell>
          <cell r="Q358">
            <v>0</v>
          </cell>
        </row>
        <row r="359">
          <cell r="F359" t="str">
            <v>HA.1121SR</v>
          </cell>
          <cell r="Q359">
            <v>0</v>
          </cell>
        </row>
        <row r="360">
          <cell r="F360" t="str">
            <v>KA.1110</v>
          </cell>
          <cell r="Q360">
            <v>0</v>
          </cell>
        </row>
        <row r="361">
          <cell r="Q361">
            <v>0</v>
          </cell>
        </row>
        <row r="362">
          <cell r="Q362">
            <v>0</v>
          </cell>
        </row>
        <row r="363">
          <cell r="F363" t="str">
            <v>HA.1223</v>
          </cell>
          <cell r="Q363">
            <v>0</v>
          </cell>
        </row>
        <row r="364">
          <cell r="Q364">
            <v>0</v>
          </cell>
        </row>
        <row r="365">
          <cell r="Q365">
            <v>0</v>
          </cell>
        </row>
        <row r="366">
          <cell r="F366" t="str">
            <v>KA.1110</v>
          </cell>
          <cell r="Q366">
            <v>0</v>
          </cell>
        </row>
        <row r="367">
          <cell r="Q367">
            <v>0</v>
          </cell>
        </row>
        <row r="368">
          <cell r="Q368">
            <v>0</v>
          </cell>
        </row>
        <row r="369">
          <cell r="F369" t="str">
            <v>HA.2313</v>
          </cell>
          <cell r="Q369">
            <v>0</v>
          </cell>
        </row>
        <row r="370">
          <cell r="F370" t="str">
            <v>KA.2120</v>
          </cell>
          <cell r="Q370">
            <v>0</v>
          </cell>
        </row>
        <row r="371">
          <cell r="F371" t="str">
            <v>HA.2313</v>
          </cell>
          <cell r="Q371">
            <v>0</v>
          </cell>
        </row>
        <row r="372">
          <cell r="F372" t="str">
            <v>KA.2120</v>
          </cell>
          <cell r="Q372">
            <v>0</v>
          </cell>
        </row>
        <row r="373">
          <cell r="F373" t="str">
            <v>HA.2113</v>
          </cell>
          <cell r="Q373">
            <v>0</v>
          </cell>
        </row>
        <row r="374">
          <cell r="Q374">
            <v>0</v>
          </cell>
        </row>
        <row r="375">
          <cell r="Q375">
            <v>0</v>
          </cell>
        </row>
        <row r="376">
          <cell r="F376" t="str">
            <v>KA.2310</v>
          </cell>
          <cell r="Q376">
            <v>0</v>
          </cell>
        </row>
        <row r="377">
          <cell r="Q377">
            <v>0</v>
          </cell>
        </row>
        <row r="378">
          <cell r="Q378">
            <v>0</v>
          </cell>
        </row>
        <row r="379">
          <cell r="F379" t="str">
            <v>HA.3213</v>
          </cell>
          <cell r="Q379">
            <v>0</v>
          </cell>
        </row>
        <row r="380">
          <cell r="F380" t="str">
            <v>KA.2310</v>
          </cell>
          <cell r="Q380">
            <v>0</v>
          </cell>
        </row>
        <row r="381">
          <cell r="F381" t="str">
            <v>HA.3113</v>
          </cell>
          <cell r="Q381">
            <v>0</v>
          </cell>
        </row>
        <row r="382">
          <cell r="Q382">
            <v>0</v>
          </cell>
        </row>
        <row r="383">
          <cell r="Q383">
            <v>0</v>
          </cell>
        </row>
        <row r="384">
          <cell r="Q384">
            <v>0</v>
          </cell>
        </row>
        <row r="385">
          <cell r="F385" t="str">
            <v>KA.2210</v>
          </cell>
          <cell r="Q385">
            <v>0</v>
          </cell>
        </row>
        <row r="386">
          <cell r="Q386">
            <v>0</v>
          </cell>
        </row>
        <row r="387">
          <cell r="Q387">
            <v>0</v>
          </cell>
        </row>
        <row r="388">
          <cell r="Q388">
            <v>0</v>
          </cell>
        </row>
        <row r="389">
          <cell r="F389" t="str">
            <v>HA.1111</v>
          </cell>
          <cell r="Q389">
            <v>0</v>
          </cell>
        </row>
        <row r="390">
          <cell r="F390" t="str">
            <v>IA.1110</v>
          </cell>
          <cell r="Q390">
            <v>0</v>
          </cell>
        </row>
        <row r="391">
          <cell r="F391" t="str">
            <v>IA.1120</v>
          </cell>
          <cell r="Q391">
            <v>0</v>
          </cell>
        </row>
        <row r="392">
          <cell r="F392" t="str">
            <v>GG.2214</v>
          </cell>
          <cell r="Q392">
            <v>0</v>
          </cell>
        </row>
        <row r="393">
          <cell r="F393" t="str">
            <v>PA.1214</v>
          </cell>
          <cell r="Q393">
            <v>0</v>
          </cell>
        </row>
        <row r="394">
          <cell r="F394" t="str">
            <v>67/MK-BCN</v>
          </cell>
          <cell r="Q394">
            <v>0</v>
          </cell>
        </row>
        <row r="395">
          <cell r="F395" t="str">
            <v>04.9102/66.BCN</v>
          </cell>
          <cell r="Q395">
            <v>0</v>
          </cell>
        </row>
        <row r="396">
          <cell r="F396" t="str">
            <v>TT</v>
          </cell>
          <cell r="Q396">
            <v>0</v>
          </cell>
        </row>
        <row r="397">
          <cell r="F397" t="str">
            <v>TT</v>
          </cell>
          <cell r="Q397">
            <v>0</v>
          </cell>
        </row>
        <row r="398">
          <cell r="F398" t="str">
            <v>ZJ.2109</v>
          </cell>
          <cell r="Q398">
            <v>0</v>
          </cell>
        </row>
        <row r="399">
          <cell r="F399" t="str">
            <v>ZK.4160X3</v>
          </cell>
          <cell r="Q399">
            <v>0</v>
          </cell>
        </row>
        <row r="400">
          <cell r="F400" t="str">
            <v>BB.1112</v>
          </cell>
          <cell r="Q400">
            <v>0</v>
          </cell>
        </row>
        <row r="401">
          <cell r="F401" t="str">
            <v>VC-03/100</v>
          </cell>
          <cell r="Q401">
            <v>0</v>
          </cell>
        </row>
        <row r="402">
          <cell r="F402" t="str">
            <v>BB.1112</v>
          </cell>
        </row>
        <row r="403">
          <cell r="F403" t="str">
            <v>UD.5122CC</v>
          </cell>
          <cell r="Q403">
            <v>0</v>
          </cell>
        </row>
        <row r="404">
          <cell r="Q404">
            <v>0</v>
          </cell>
        </row>
        <row r="405">
          <cell r="F405" t="str">
            <v>BA.1432</v>
          </cell>
          <cell r="Q405">
            <v>0</v>
          </cell>
        </row>
        <row r="406">
          <cell r="F406" t="str">
            <v>HA.1121SR</v>
          </cell>
          <cell r="Q406">
            <v>0</v>
          </cell>
        </row>
        <row r="407">
          <cell r="F407" t="str">
            <v>KA.1110</v>
          </cell>
          <cell r="Q407">
            <v>0</v>
          </cell>
        </row>
        <row r="408">
          <cell r="Q408">
            <v>0</v>
          </cell>
        </row>
        <row r="409">
          <cell r="Q409">
            <v>0</v>
          </cell>
        </row>
        <row r="410">
          <cell r="F410" t="str">
            <v>HA.1223</v>
          </cell>
          <cell r="Q410">
            <v>0</v>
          </cell>
        </row>
        <row r="411">
          <cell r="Q411">
            <v>0</v>
          </cell>
        </row>
        <row r="412">
          <cell r="Q412">
            <v>0</v>
          </cell>
        </row>
        <row r="413">
          <cell r="F413" t="str">
            <v>KA.1110</v>
          </cell>
          <cell r="Q413">
            <v>0</v>
          </cell>
        </row>
        <row r="414">
          <cell r="Q414">
            <v>0</v>
          </cell>
        </row>
        <row r="415">
          <cell r="Q415">
            <v>0</v>
          </cell>
        </row>
        <row r="416">
          <cell r="F416" t="str">
            <v>HA.2314</v>
          </cell>
          <cell r="Q416">
            <v>0</v>
          </cell>
        </row>
        <row r="417">
          <cell r="Q417">
            <v>0</v>
          </cell>
        </row>
        <row r="418">
          <cell r="Q418">
            <v>0</v>
          </cell>
        </row>
        <row r="419">
          <cell r="F419" t="str">
            <v>KA.2120</v>
          </cell>
          <cell r="Q419">
            <v>0</v>
          </cell>
        </row>
        <row r="420">
          <cell r="Q420">
            <v>0</v>
          </cell>
        </row>
        <row r="421">
          <cell r="Q421">
            <v>0</v>
          </cell>
        </row>
        <row r="422">
          <cell r="F422" t="str">
            <v>HA.2113</v>
          </cell>
          <cell r="Q422">
            <v>0</v>
          </cell>
        </row>
        <row r="423">
          <cell r="F423" t="str">
            <v>KA.2310</v>
          </cell>
          <cell r="Q423">
            <v>0</v>
          </cell>
        </row>
        <row r="424">
          <cell r="F424" t="str">
            <v>HA.3213</v>
          </cell>
          <cell r="Q424">
            <v>0</v>
          </cell>
        </row>
        <row r="425">
          <cell r="F425" t="str">
            <v>KA.2310</v>
          </cell>
          <cell r="Q425">
            <v>0</v>
          </cell>
        </row>
        <row r="426">
          <cell r="F426" t="str">
            <v>HA.3114</v>
          </cell>
          <cell r="Q426">
            <v>0</v>
          </cell>
        </row>
        <row r="427">
          <cell r="Q427">
            <v>0</v>
          </cell>
        </row>
        <row r="428">
          <cell r="Q428">
            <v>0</v>
          </cell>
        </row>
        <row r="429">
          <cell r="Q429">
            <v>0</v>
          </cell>
        </row>
        <row r="430">
          <cell r="F430" t="str">
            <v>KA.2210</v>
          </cell>
          <cell r="Q430">
            <v>0</v>
          </cell>
        </row>
        <row r="431">
          <cell r="Q431">
            <v>0</v>
          </cell>
        </row>
        <row r="432">
          <cell r="Q432">
            <v>0</v>
          </cell>
        </row>
        <row r="433">
          <cell r="Q433">
            <v>0</v>
          </cell>
        </row>
        <row r="434">
          <cell r="F434" t="str">
            <v>HA.1111</v>
          </cell>
          <cell r="Q434">
            <v>0</v>
          </cell>
        </row>
        <row r="435">
          <cell r="F435" t="str">
            <v>IA.1110</v>
          </cell>
          <cell r="Q435">
            <v>0</v>
          </cell>
        </row>
        <row r="436">
          <cell r="F436" t="str">
            <v>IA.1120</v>
          </cell>
          <cell r="Q436">
            <v>0</v>
          </cell>
        </row>
        <row r="437">
          <cell r="F437" t="str">
            <v>GG.2214</v>
          </cell>
          <cell r="Q437">
            <v>0</v>
          </cell>
        </row>
        <row r="438">
          <cell r="F438" t="str">
            <v>PA.1214</v>
          </cell>
          <cell r="Q438">
            <v>0</v>
          </cell>
        </row>
        <row r="439">
          <cell r="F439" t="str">
            <v>67/MK-BCN</v>
          </cell>
          <cell r="Q439">
            <v>0</v>
          </cell>
        </row>
        <row r="440">
          <cell r="F440" t="str">
            <v>66/QÑ-BCN</v>
          </cell>
          <cell r="Q440">
            <v>0</v>
          </cell>
        </row>
        <row r="441">
          <cell r="F441" t="str">
            <v>TT</v>
          </cell>
          <cell r="Q441">
            <v>0</v>
          </cell>
        </row>
        <row r="442">
          <cell r="F442" t="str">
            <v>TT</v>
          </cell>
          <cell r="Q442">
            <v>0</v>
          </cell>
        </row>
        <row r="443">
          <cell r="F443" t="str">
            <v>ZJ.2109</v>
          </cell>
          <cell r="Q443">
            <v>0</v>
          </cell>
        </row>
        <row r="444">
          <cell r="F444" t="str">
            <v>UD.5122CC</v>
          </cell>
          <cell r="Q444">
            <v>0</v>
          </cell>
        </row>
        <row r="445">
          <cell r="Q445">
            <v>0</v>
          </cell>
        </row>
        <row r="446">
          <cell r="F446" t="str">
            <v>BA.1412</v>
          </cell>
          <cell r="Q446">
            <v>0</v>
          </cell>
        </row>
        <row r="447">
          <cell r="F447" t="str">
            <v>HA.1111SR</v>
          </cell>
          <cell r="Q447">
            <v>0</v>
          </cell>
        </row>
        <row r="448">
          <cell r="F448" t="str">
            <v>HA.1111SR</v>
          </cell>
          <cell r="Q448">
            <v>0</v>
          </cell>
        </row>
        <row r="449">
          <cell r="F449" t="str">
            <v>HA.1213</v>
          </cell>
          <cell r="Q449">
            <v>0</v>
          </cell>
        </row>
        <row r="450">
          <cell r="F450" t="str">
            <v>KA.1220</v>
          </cell>
          <cell r="Q450">
            <v>0</v>
          </cell>
        </row>
        <row r="451">
          <cell r="F451" t="str">
            <v>KA.1220</v>
          </cell>
          <cell r="Q451">
            <v>0</v>
          </cell>
        </row>
        <row r="452">
          <cell r="F452" t="str">
            <v>IA.1110</v>
          </cell>
          <cell r="Q452">
            <v>0</v>
          </cell>
        </row>
        <row r="453">
          <cell r="F453" t="str">
            <v>IA.1120</v>
          </cell>
          <cell r="Q453">
            <v>0</v>
          </cell>
        </row>
        <row r="454">
          <cell r="F454" t="str">
            <v>BA.1432</v>
          </cell>
          <cell r="Q454">
            <v>0</v>
          </cell>
        </row>
        <row r="455">
          <cell r="F455" t="str">
            <v>HA.1111SR</v>
          </cell>
          <cell r="Q455">
            <v>0</v>
          </cell>
        </row>
        <row r="456">
          <cell r="F456" t="str">
            <v>HA.1213</v>
          </cell>
          <cell r="Q456">
            <v>0</v>
          </cell>
        </row>
        <row r="457">
          <cell r="F457" t="str">
            <v>KA.1220</v>
          </cell>
          <cell r="Q457">
            <v>0</v>
          </cell>
        </row>
        <row r="458">
          <cell r="Q458">
            <v>0</v>
          </cell>
        </row>
        <row r="459">
          <cell r="Q459">
            <v>0</v>
          </cell>
        </row>
        <row r="460">
          <cell r="Q460">
            <v>0</v>
          </cell>
        </row>
        <row r="461">
          <cell r="F461" t="str">
            <v>IA.1110</v>
          </cell>
          <cell r="Q461">
            <v>0</v>
          </cell>
        </row>
        <row r="462">
          <cell r="F462" t="str">
            <v>RA.1215</v>
          </cell>
          <cell r="Q462">
            <v>0</v>
          </cell>
        </row>
        <row r="463">
          <cell r="F463" t="str">
            <v>BB.1112</v>
          </cell>
          <cell r="Q463">
            <v>0</v>
          </cell>
        </row>
        <row r="464">
          <cell r="F464" t="str">
            <v>NA.1530</v>
          </cell>
          <cell r="Q464">
            <v>0</v>
          </cell>
        </row>
        <row r="465">
          <cell r="F465" t="str">
            <v>NA.1610SR</v>
          </cell>
          <cell r="Q465">
            <v>0</v>
          </cell>
        </row>
        <row r="466">
          <cell r="F466" t="str">
            <v>TT</v>
          </cell>
          <cell r="Q466">
            <v>0</v>
          </cell>
        </row>
        <row r="467">
          <cell r="F467" t="str">
            <v>NB.3110</v>
          </cell>
          <cell r="Q467">
            <v>0</v>
          </cell>
        </row>
        <row r="468">
          <cell r="F468" t="str">
            <v>UC.2230R</v>
          </cell>
          <cell r="Q468">
            <v>0</v>
          </cell>
        </row>
        <row r="469">
          <cell r="F469" t="str">
            <v>UC.2230</v>
          </cell>
          <cell r="Q469">
            <v>0</v>
          </cell>
        </row>
        <row r="470">
          <cell r="Q470">
            <v>0</v>
          </cell>
        </row>
        <row r="471">
          <cell r="F471" t="str">
            <v>BA.1433</v>
          </cell>
          <cell r="Q471">
            <v>0</v>
          </cell>
        </row>
        <row r="472">
          <cell r="F472" t="str">
            <v>HA.1111SR</v>
          </cell>
          <cell r="Q472">
            <v>0</v>
          </cell>
        </row>
        <row r="473">
          <cell r="F473" t="str">
            <v>HA.1213</v>
          </cell>
          <cell r="Q473">
            <v>0</v>
          </cell>
        </row>
        <row r="474">
          <cell r="F474" t="str">
            <v>KA.1220</v>
          </cell>
          <cell r="Q474">
            <v>0</v>
          </cell>
        </row>
        <row r="475">
          <cell r="Q475">
            <v>0</v>
          </cell>
        </row>
        <row r="476">
          <cell r="Q476">
            <v>0</v>
          </cell>
        </row>
        <row r="477">
          <cell r="F477" t="str">
            <v>IA.1110</v>
          </cell>
          <cell r="Q477">
            <v>0</v>
          </cell>
        </row>
        <row r="478">
          <cell r="F478" t="str">
            <v>IA.1120</v>
          </cell>
          <cell r="Q478">
            <v>0</v>
          </cell>
        </row>
        <row r="479">
          <cell r="F479" t="str">
            <v>67/BL-BCN</v>
          </cell>
          <cell r="Q479">
            <v>0</v>
          </cell>
        </row>
        <row r="480">
          <cell r="F480" t="str">
            <v>RA.1215</v>
          </cell>
          <cell r="Q480">
            <v>0</v>
          </cell>
        </row>
        <row r="481">
          <cell r="F481" t="str">
            <v>BB.1113</v>
          </cell>
          <cell r="Q481">
            <v>0</v>
          </cell>
        </row>
        <row r="482">
          <cell r="Q482">
            <v>0</v>
          </cell>
        </row>
        <row r="483">
          <cell r="F483" t="str">
            <v>BA.1412</v>
          </cell>
          <cell r="Q483">
            <v>0</v>
          </cell>
        </row>
        <row r="484">
          <cell r="Q484">
            <v>0</v>
          </cell>
        </row>
        <row r="485">
          <cell r="Q485">
            <v>0</v>
          </cell>
        </row>
        <row r="486">
          <cell r="Q486">
            <v>0</v>
          </cell>
        </row>
        <row r="487">
          <cell r="Q487">
            <v>0</v>
          </cell>
        </row>
        <row r="488">
          <cell r="F488" t="str">
            <v>HA.1111SR</v>
          </cell>
          <cell r="Q488">
            <v>0</v>
          </cell>
        </row>
        <row r="489">
          <cell r="Q489">
            <v>0</v>
          </cell>
        </row>
        <row r="490">
          <cell r="Q490">
            <v>0</v>
          </cell>
        </row>
        <row r="491">
          <cell r="Q491">
            <v>0</v>
          </cell>
        </row>
        <row r="492">
          <cell r="Q492">
            <v>0</v>
          </cell>
        </row>
        <row r="493">
          <cell r="F493" t="str">
            <v>HA.1111SR</v>
          </cell>
          <cell r="Q493">
            <v>0</v>
          </cell>
        </row>
        <row r="494">
          <cell r="Q494">
            <v>0</v>
          </cell>
        </row>
        <row r="495">
          <cell r="Q495">
            <v>0</v>
          </cell>
        </row>
        <row r="496">
          <cell r="F496" t="str">
            <v>HA.1213</v>
          </cell>
          <cell r="Q496">
            <v>0</v>
          </cell>
        </row>
        <row r="497">
          <cell r="F497" t="str">
            <v>HA.1213</v>
          </cell>
          <cell r="Q497">
            <v>0</v>
          </cell>
        </row>
        <row r="498">
          <cell r="Q498">
            <v>0</v>
          </cell>
        </row>
        <row r="499">
          <cell r="Q499">
            <v>0</v>
          </cell>
        </row>
        <row r="500">
          <cell r="F500" t="str">
            <v>KA.1220</v>
          </cell>
          <cell r="Q500">
            <v>0</v>
          </cell>
        </row>
        <row r="501">
          <cell r="Q501">
            <v>0</v>
          </cell>
        </row>
        <row r="502">
          <cell r="Q502">
            <v>0</v>
          </cell>
        </row>
        <row r="503">
          <cell r="Q503">
            <v>0</v>
          </cell>
        </row>
        <row r="504">
          <cell r="Q504">
            <v>0</v>
          </cell>
        </row>
        <row r="505">
          <cell r="F505" t="str">
            <v>KA.1220</v>
          </cell>
          <cell r="Q505">
            <v>0</v>
          </cell>
        </row>
        <row r="506">
          <cell r="Q506">
            <v>0</v>
          </cell>
        </row>
        <row r="507">
          <cell r="Q507">
            <v>0</v>
          </cell>
        </row>
        <row r="508">
          <cell r="Q508">
            <v>0</v>
          </cell>
        </row>
        <row r="509">
          <cell r="F509" t="str">
            <v>HA.3113</v>
          </cell>
          <cell r="Q509">
            <v>0</v>
          </cell>
        </row>
        <row r="510">
          <cell r="F510" t="str">
            <v>KA.2120</v>
          </cell>
          <cell r="Q510">
            <v>0</v>
          </cell>
        </row>
        <row r="511">
          <cell r="F511" t="str">
            <v>HA.3113</v>
          </cell>
          <cell r="Q511">
            <v>0</v>
          </cell>
        </row>
        <row r="512">
          <cell r="Q512">
            <v>0</v>
          </cell>
        </row>
        <row r="513">
          <cell r="Q513">
            <v>0</v>
          </cell>
        </row>
        <row r="514">
          <cell r="Q514">
            <v>0</v>
          </cell>
        </row>
        <row r="515">
          <cell r="Q515">
            <v>0</v>
          </cell>
        </row>
        <row r="516">
          <cell r="F516" t="str">
            <v>KA.2120</v>
          </cell>
          <cell r="Q516">
            <v>0</v>
          </cell>
        </row>
        <row r="517">
          <cell r="Q517">
            <v>0</v>
          </cell>
        </row>
        <row r="518">
          <cell r="Q518">
            <v>0</v>
          </cell>
        </row>
        <row r="519">
          <cell r="Q519">
            <v>0</v>
          </cell>
        </row>
        <row r="520">
          <cell r="Q520">
            <v>0</v>
          </cell>
        </row>
        <row r="521">
          <cell r="F521" t="str">
            <v>IA.1130</v>
          </cell>
          <cell r="Q521">
            <v>0</v>
          </cell>
        </row>
        <row r="522">
          <cell r="F522" t="str">
            <v>IA.1130</v>
          </cell>
          <cell r="Q522">
            <v>0</v>
          </cell>
        </row>
        <row r="523">
          <cell r="F523" t="str">
            <v>RA.1215</v>
          </cell>
          <cell r="Q523">
            <v>0</v>
          </cell>
        </row>
        <row r="524">
          <cell r="F524" t="str">
            <v>GG.2114</v>
          </cell>
          <cell r="Q524">
            <v>0</v>
          </cell>
        </row>
        <row r="525">
          <cell r="F525" t="str">
            <v>PA.1214</v>
          </cell>
          <cell r="Q525">
            <v>0</v>
          </cell>
        </row>
        <row r="526">
          <cell r="F526" t="str">
            <v>UB.1110</v>
          </cell>
          <cell r="Q526">
            <v>0</v>
          </cell>
        </row>
        <row r="527">
          <cell r="F527" t="str">
            <v>UC.3110</v>
          </cell>
          <cell r="Q527">
            <v>0</v>
          </cell>
        </row>
        <row r="528">
          <cell r="F528" t="str">
            <v>BA.1512</v>
          </cell>
          <cell r="Q528">
            <v>0</v>
          </cell>
        </row>
        <row r="529">
          <cell r="F529" t="str">
            <v>ZJ.7275</v>
          </cell>
          <cell r="Q529">
            <v>0</v>
          </cell>
        </row>
        <row r="530">
          <cell r="F530" t="str">
            <v>BB.1112</v>
          </cell>
          <cell r="Q530">
            <v>0</v>
          </cell>
        </row>
        <row r="531">
          <cell r="F531" t="str">
            <v>NA.1530</v>
          </cell>
        </row>
        <row r="532">
          <cell r="F532" t="str">
            <v>NA.1610SR</v>
          </cell>
        </row>
        <row r="533">
          <cell r="F533" t="str">
            <v>TT</v>
          </cell>
        </row>
        <row r="534">
          <cell r="F534" t="str">
            <v>NB.3110</v>
          </cell>
        </row>
        <row r="535">
          <cell r="F535" t="str">
            <v>UC.2230R</v>
          </cell>
        </row>
        <row r="536">
          <cell r="F536" t="str">
            <v>UC.2230</v>
          </cell>
        </row>
        <row r="537">
          <cell r="Q537">
            <v>0</v>
          </cell>
        </row>
        <row r="538">
          <cell r="F538" t="str">
            <v>BD.1312</v>
          </cell>
          <cell r="Q538">
            <v>6.97</v>
          </cell>
        </row>
        <row r="539">
          <cell r="F539" t="str">
            <v>BB.1212</v>
          </cell>
          <cell r="Q539">
            <v>400</v>
          </cell>
        </row>
        <row r="540">
          <cell r="F540" t="str">
            <v>TT</v>
          </cell>
          <cell r="Q540">
            <v>520</v>
          </cell>
        </row>
        <row r="541">
          <cell r="F541" t="str">
            <v>BK.5112</v>
          </cell>
          <cell r="Q541">
            <v>40.229999999999997</v>
          </cell>
        </row>
        <row r="542">
          <cell r="F542" t="str">
            <v>B13-4/CÑ79/12</v>
          </cell>
          <cell r="Q542">
            <v>295</v>
          </cell>
        </row>
        <row r="543">
          <cell r="F543" t="str">
            <v>B3-13e/CÑ79/12</v>
          </cell>
          <cell r="Q543">
            <v>0.2</v>
          </cell>
        </row>
        <row r="544">
          <cell r="F544" t="str">
            <v>ZJ.7272</v>
          </cell>
          <cell r="Q544">
            <v>0.55000000000000004</v>
          </cell>
        </row>
        <row r="545">
          <cell r="F545" t="str">
            <v>VB.4111</v>
          </cell>
          <cell r="Q545">
            <v>0</v>
          </cell>
        </row>
        <row r="546">
          <cell r="F546" t="str">
            <v>TT</v>
          </cell>
          <cell r="Q546">
            <v>0</v>
          </cell>
        </row>
        <row r="547">
          <cell r="Q547">
            <v>0</v>
          </cell>
        </row>
        <row r="548">
          <cell r="Q548">
            <v>0</v>
          </cell>
        </row>
        <row r="549">
          <cell r="F549" t="str">
            <v>BA.1442</v>
          </cell>
          <cell r="Q549">
            <v>15.310156250000002</v>
          </cell>
        </row>
        <row r="550">
          <cell r="F550" t="str">
            <v>HA.1111SR</v>
          </cell>
          <cell r="Q550">
            <v>0.33750000000000002</v>
          </cell>
        </row>
        <row r="551">
          <cell r="F551" t="str">
            <v>HA.1213</v>
          </cell>
          <cell r="Q551">
            <v>1.2675000000000001</v>
          </cell>
        </row>
        <row r="552">
          <cell r="F552" t="str">
            <v>KA.1220</v>
          </cell>
          <cell r="Q552">
            <v>4.8000000000000008E-2</v>
          </cell>
        </row>
        <row r="553">
          <cell r="Q553">
            <v>9.0000000000000011E-3</v>
          </cell>
        </row>
        <row r="554">
          <cell r="Q554">
            <v>3.9000000000000007E-2</v>
          </cell>
        </row>
        <row r="555">
          <cell r="F555" t="str">
            <v>HA.2313</v>
          </cell>
          <cell r="Q555">
            <v>0.98549999999999982</v>
          </cell>
        </row>
        <row r="556">
          <cell r="F556" t="str">
            <v>KA.2120</v>
          </cell>
          <cell r="Q556">
            <v>0.13139999999999999</v>
          </cell>
        </row>
        <row r="557">
          <cell r="F557" t="str">
            <v>IA.2311</v>
          </cell>
          <cell r="Q557">
            <v>1.566E-2</v>
          </cell>
        </row>
        <row r="558">
          <cell r="F558" t="str">
            <v>IA.2321</v>
          </cell>
          <cell r="Q558">
            <v>0.19496999999999998</v>
          </cell>
        </row>
        <row r="559">
          <cell r="F559" t="str">
            <v>PA.1214</v>
          </cell>
          <cell r="Q559">
            <v>10.35</v>
          </cell>
        </row>
        <row r="560">
          <cell r="Q560">
            <v>10.08</v>
          </cell>
        </row>
        <row r="561">
          <cell r="Q561">
            <v>0.27</v>
          </cell>
        </row>
        <row r="562">
          <cell r="F562" t="str">
            <v>UB.1110</v>
          </cell>
          <cell r="Q562">
            <v>0</v>
          </cell>
        </row>
        <row r="563">
          <cell r="F563" t="str">
            <v>UC.3110</v>
          </cell>
          <cell r="Q563">
            <v>0</v>
          </cell>
        </row>
        <row r="564">
          <cell r="F564" t="str">
            <v>BB.1111</v>
          </cell>
          <cell r="Q564">
            <v>0</v>
          </cell>
        </row>
        <row r="565">
          <cell r="F565" t="str">
            <v>NA.1530</v>
          </cell>
          <cell r="Q565">
            <v>0.33868999999999999</v>
          </cell>
        </row>
        <row r="566">
          <cell r="F566" t="str">
            <v>NB.3110</v>
          </cell>
          <cell r="Q566">
            <v>0</v>
          </cell>
        </row>
        <row r="567">
          <cell r="F567" t="str">
            <v>TT</v>
          </cell>
          <cell r="Q567">
            <v>0</v>
          </cell>
        </row>
        <row r="568">
          <cell r="F568" t="str">
            <v>TT</v>
          </cell>
          <cell r="Q568">
            <v>0</v>
          </cell>
        </row>
        <row r="569">
          <cell r="F569" t="str">
            <v>TT</v>
          </cell>
          <cell r="Q569">
            <v>0</v>
          </cell>
        </row>
        <row r="570">
          <cell r="Q570">
            <v>0</v>
          </cell>
        </row>
        <row r="571">
          <cell r="F571" t="str">
            <v>BA.1312</v>
          </cell>
          <cell r="Q571">
            <v>0</v>
          </cell>
        </row>
        <row r="572">
          <cell r="Q572">
            <v>14.665875000000003</v>
          </cell>
        </row>
        <row r="573">
          <cell r="Q573">
            <v>193.24265625000001</v>
          </cell>
        </row>
        <row r="574">
          <cell r="Q574">
            <v>24.345562500000003</v>
          </cell>
        </row>
        <row r="575">
          <cell r="Q575">
            <v>21.208000000000002</v>
          </cell>
        </row>
        <row r="576">
          <cell r="F576" t="str">
            <v>HA.1111SR</v>
          </cell>
          <cell r="Q576">
            <v>0</v>
          </cell>
        </row>
        <row r="577">
          <cell r="Q577">
            <v>0.28799999999999998</v>
          </cell>
        </row>
        <row r="578">
          <cell r="Q578">
            <v>3.2160000000000002</v>
          </cell>
        </row>
        <row r="579">
          <cell r="Q579">
            <v>0.504</v>
          </cell>
        </row>
        <row r="580">
          <cell r="F580" t="str">
            <v>HA.1213</v>
          </cell>
          <cell r="Q580">
            <v>0</v>
          </cell>
        </row>
        <row r="581">
          <cell r="Q581">
            <v>0.6</v>
          </cell>
        </row>
        <row r="582">
          <cell r="Q582">
            <v>6.0299999999999994</v>
          </cell>
        </row>
        <row r="583">
          <cell r="Q583">
            <v>1.08</v>
          </cell>
        </row>
        <row r="584">
          <cell r="F584" t="str">
            <v>KA.1220</v>
          </cell>
          <cell r="Q584">
            <v>0</v>
          </cell>
        </row>
        <row r="585">
          <cell r="Q585">
            <v>9.5999999999999992E-3</v>
          </cell>
        </row>
        <row r="586">
          <cell r="Q586">
            <v>0.13400000000000001</v>
          </cell>
        </row>
        <row r="587">
          <cell r="Q587">
            <v>1.5599999999999996E-2</v>
          </cell>
        </row>
        <row r="588">
          <cell r="F588" t="str">
            <v>KA.1220</v>
          </cell>
          <cell r="Q588">
            <v>0</v>
          </cell>
        </row>
        <row r="589">
          <cell r="Q589">
            <v>2.4E-2</v>
          </cell>
        </row>
        <row r="590">
          <cell r="Q590">
            <v>0.3216</v>
          </cell>
        </row>
        <row r="591">
          <cell r="Q591">
            <v>3.9599999999999996E-2</v>
          </cell>
        </row>
        <row r="592">
          <cell r="F592" t="str">
            <v>HA.3113</v>
          </cell>
          <cell r="Q592">
            <v>8.636000000000001</v>
          </cell>
        </row>
        <row r="593">
          <cell r="F593" t="str">
            <v>KA.2510</v>
          </cell>
          <cell r="Q593">
            <v>0</v>
          </cell>
        </row>
        <row r="594">
          <cell r="F594" t="str">
            <v>IA.2311</v>
          </cell>
          <cell r="Q594">
            <v>0.13038999999999998</v>
          </cell>
        </row>
        <row r="595">
          <cell r="F595" t="str">
            <v>IA.2321</v>
          </cell>
          <cell r="Q595">
            <v>0.55161000000000004</v>
          </cell>
        </row>
        <row r="596">
          <cell r="F596" t="str">
            <v>GG.2114</v>
          </cell>
          <cell r="Q596">
            <v>15.113</v>
          </cell>
        </row>
        <row r="597">
          <cell r="F597" t="str">
            <v>PA.1214</v>
          </cell>
          <cell r="Q597">
            <v>323.84999999999997</v>
          </cell>
        </row>
        <row r="598">
          <cell r="F598" t="str">
            <v>UB.1110</v>
          </cell>
          <cell r="Q598">
            <v>323.84999999999997</v>
          </cell>
        </row>
        <row r="599">
          <cell r="F599" t="str">
            <v>UC.3110</v>
          </cell>
          <cell r="Q599">
            <v>323.84999999999997</v>
          </cell>
        </row>
        <row r="600">
          <cell r="F600" t="str">
            <v>BB.1111</v>
          </cell>
          <cell r="Q600">
            <v>0</v>
          </cell>
        </row>
        <row r="601">
          <cell r="F601" t="str">
            <v>NA.1530</v>
          </cell>
          <cell r="Q601">
            <v>5.4208800000000004</v>
          </cell>
        </row>
        <row r="602">
          <cell r="F602" t="str">
            <v>NB.3110</v>
          </cell>
          <cell r="Q602">
            <v>0</v>
          </cell>
        </row>
        <row r="603">
          <cell r="F603" t="str">
            <v>UC.2230</v>
          </cell>
          <cell r="Q603">
            <v>0</v>
          </cell>
        </row>
        <row r="604">
          <cell r="F604" t="str">
            <v>UC.2230</v>
          </cell>
          <cell r="Q604">
            <v>0</v>
          </cell>
        </row>
        <row r="605">
          <cell r="Q605">
            <v>0</v>
          </cell>
        </row>
        <row r="606">
          <cell r="Q606">
            <v>0</v>
          </cell>
        </row>
        <row r="607">
          <cell r="F607" t="str">
            <v>BA.1442</v>
          </cell>
          <cell r="Q607">
            <v>29.647479166666667</v>
          </cell>
        </row>
        <row r="608">
          <cell r="F608" t="str">
            <v>HA.1121SR</v>
          </cell>
          <cell r="Q608">
            <v>0.79900000000000004</v>
          </cell>
        </row>
        <row r="609">
          <cell r="F609" t="str">
            <v>HA.1223</v>
          </cell>
          <cell r="Q609">
            <v>4.05</v>
          </cell>
        </row>
        <row r="610">
          <cell r="F610" t="str">
            <v>KA.1220</v>
          </cell>
          <cell r="Q610">
            <v>0</v>
          </cell>
        </row>
        <row r="611">
          <cell r="Q611">
            <v>1.2800000000000002E-2</v>
          </cell>
        </row>
        <row r="612">
          <cell r="Q612">
            <v>7.1999999999999995E-2</v>
          </cell>
        </row>
        <row r="613">
          <cell r="F613" t="str">
            <v>HA.2333</v>
          </cell>
          <cell r="Q613">
            <v>2.2931999999999997</v>
          </cell>
        </row>
        <row r="614">
          <cell r="F614" t="str">
            <v>KA.2120</v>
          </cell>
          <cell r="Q614">
            <v>0.13103999999999999</v>
          </cell>
        </row>
        <row r="615">
          <cell r="F615" t="str">
            <v>IA.1110</v>
          </cell>
          <cell r="Q615">
            <v>4.2340000000000003E-2</v>
          </cell>
        </row>
        <row r="616">
          <cell r="F616" t="str">
            <v>IA.1120</v>
          </cell>
          <cell r="Q616">
            <v>0.37439999999999996</v>
          </cell>
        </row>
        <row r="617">
          <cell r="F617" t="str">
            <v>TT</v>
          </cell>
          <cell r="Q617">
            <v>54.4</v>
          </cell>
        </row>
        <row r="618">
          <cell r="F618" t="str">
            <v>RA.1215</v>
          </cell>
          <cell r="Q618">
            <v>1.9599999999999997</v>
          </cell>
        </row>
        <row r="619">
          <cell r="F619" t="str">
            <v>BB.1112</v>
          </cell>
          <cell r="Q619">
            <v>0</v>
          </cell>
        </row>
        <row r="620">
          <cell r="Q620">
            <v>0</v>
          </cell>
        </row>
        <row r="621">
          <cell r="F621" t="str">
            <v>BA.1442</v>
          </cell>
          <cell r="Q621">
            <v>39.472041666666669</v>
          </cell>
        </row>
        <row r="622">
          <cell r="F622" t="str">
            <v>HA.1121SR</v>
          </cell>
          <cell r="Q622">
            <v>0.71250000000000002</v>
          </cell>
        </row>
        <row r="623">
          <cell r="F623" t="str">
            <v>HA.1223</v>
          </cell>
          <cell r="Q623">
            <v>3.7949999999999995</v>
          </cell>
        </row>
        <row r="624">
          <cell r="F624" t="str">
            <v>KA.1220</v>
          </cell>
          <cell r="Q624">
            <v>0</v>
          </cell>
        </row>
        <row r="625">
          <cell r="Q625">
            <v>8.199999999999999E-3</v>
          </cell>
        </row>
        <row r="626">
          <cell r="Q626">
            <v>4.6799999999999994E-2</v>
          </cell>
        </row>
        <row r="627">
          <cell r="F627" t="str">
            <v>HA.2333</v>
          </cell>
          <cell r="Q627">
            <v>1.4405999999999999</v>
          </cell>
        </row>
        <row r="628">
          <cell r="F628" t="str">
            <v>KA.2120</v>
          </cell>
          <cell r="Q628">
            <v>8.231999999999999E-2</v>
          </cell>
        </row>
        <row r="629">
          <cell r="F629" t="str">
            <v>IA.1110</v>
          </cell>
          <cell r="Q629">
            <v>2.3280000000000002E-2</v>
          </cell>
        </row>
        <row r="630">
          <cell r="F630" t="str">
            <v>IA.1120</v>
          </cell>
          <cell r="Q630">
            <v>0.29837000000000002</v>
          </cell>
        </row>
        <row r="631">
          <cell r="F631" t="str">
            <v>TT</v>
          </cell>
          <cell r="Q631">
            <v>38.159999999999997</v>
          </cell>
        </row>
        <row r="632">
          <cell r="F632" t="str">
            <v>RA.1215</v>
          </cell>
          <cell r="Q632">
            <v>0.97999999999999987</v>
          </cell>
        </row>
        <row r="633">
          <cell r="F633" t="str">
            <v>BB.1112</v>
          </cell>
          <cell r="Q633">
            <v>0</v>
          </cell>
        </row>
        <row r="634">
          <cell r="Q634">
            <v>0</v>
          </cell>
        </row>
        <row r="635">
          <cell r="F635" t="str">
            <v>BA.1442</v>
          </cell>
          <cell r="Q635">
            <v>94.153645833333343</v>
          </cell>
        </row>
        <row r="636">
          <cell r="F636" t="str">
            <v>HA.1111SR</v>
          </cell>
          <cell r="Q636">
            <v>7.6799999999999988</v>
          </cell>
        </row>
        <row r="637">
          <cell r="F637" t="str">
            <v>HA.1213</v>
          </cell>
          <cell r="Q637">
            <v>23.519999999999996</v>
          </cell>
        </row>
        <row r="638">
          <cell r="F638" t="str">
            <v>KA.1220</v>
          </cell>
          <cell r="Q638">
            <v>0</v>
          </cell>
        </row>
        <row r="639">
          <cell r="Q639">
            <v>0.192</v>
          </cell>
        </row>
        <row r="640">
          <cell r="Q640">
            <v>0.67199999999999993</v>
          </cell>
        </row>
        <row r="641">
          <cell r="F641" t="str">
            <v>HA.2333</v>
          </cell>
          <cell r="Q641">
            <v>6.4008000000000003</v>
          </cell>
        </row>
        <row r="642">
          <cell r="F642" t="str">
            <v>KA.2120</v>
          </cell>
          <cell r="Q642">
            <v>0.42671999999999999</v>
          </cell>
        </row>
        <row r="643">
          <cell r="F643" t="str">
            <v>IA.1130</v>
          </cell>
          <cell r="Q643">
            <v>0.378</v>
          </cell>
        </row>
        <row r="644">
          <cell r="F644" t="str">
            <v>IA.1130</v>
          </cell>
          <cell r="Q644">
            <v>3.5802</v>
          </cell>
        </row>
        <row r="645">
          <cell r="F645" t="str">
            <v>TT</v>
          </cell>
          <cell r="Q645">
            <v>816</v>
          </cell>
        </row>
        <row r="646">
          <cell r="F646" t="str">
            <v>RA.1215</v>
          </cell>
          <cell r="Q646">
            <v>21.599999999999998</v>
          </cell>
        </row>
        <row r="647">
          <cell r="F647" t="str">
            <v>BB.1112</v>
          </cell>
          <cell r="Q647">
            <v>475.89062500000011</v>
          </cell>
        </row>
        <row r="648">
          <cell r="Q648">
            <v>0</v>
          </cell>
        </row>
        <row r="649">
          <cell r="F649" t="str">
            <v>67/QÑ-BCN</v>
          </cell>
          <cell r="Q649">
            <v>0</v>
          </cell>
        </row>
        <row r="650">
          <cell r="Q650">
            <v>4.1360799999999998</v>
          </cell>
        </row>
        <row r="651">
          <cell r="Q651">
            <v>2.0072E-2</v>
          </cell>
        </row>
        <row r="652">
          <cell r="Q652">
            <v>2.2048000000000002E-2</v>
          </cell>
        </row>
        <row r="653">
          <cell r="Q653">
            <v>5.3508000000000007E-2</v>
          </cell>
        </row>
        <row r="654">
          <cell r="F654" t="str">
            <v>67/QÑ-BCN</v>
          </cell>
          <cell r="Q654">
            <v>0</v>
          </cell>
        </row>
        <row r="655">
          <cell r="Q655">
            <v>5.1116000000000001</v>
          </cell>
        </row>
        <row r="656">
          <cell r="Q656">
            <v>2.0072E-2</v>
          </cell>
        </row>
        <row r="657">
          <cell r="Q657">
            <v>2.2048000000000002E-2</v>
          </cell>
        </row>
        <row r="658">
          <cell r="Q658">
            <v>7.3892000000000013E-2</v>
          </cell>
        </row>
        <row r="659">
          <cell r="F659" t="str">
            <v>67/QÑ-BCN</v>
          </cell>
          <cell r="Q659">
            <v>0</v>
          </cell>
        </row>
        <row r="660">
          <cell r="Q660">
            <v>0</v>
          </cell>
        </row>
        <row r="661">
          <cell r="Q661">
            <v>0</v>
          </cell>
        </row>
        <row r="662">
          <cell r="Q662">
            <v>0</v>
          </cell>
        </row>
        <row r="663">
          <cell r="Q663">
            <v>0</v>
          </cell>
        </row>
        <row r="664">
          <cell r="F664" t="str">
            <v>66/QÑ-BCN</v>
          </cell>
          <cell r="Q664">
            <v>0</v>
          </cell>
        </row>
        <row r="665">
          <cell r="Q665">
            <v>0</v>
          </cell>
        </row>
        <row r="666">
          <cell r="F666" t="str">
            <v>BA.1442</v>
          </cell>
          <cell r="Q666">
            <v>0</v>
          </cell>
        </row>
        <row r="667">
          <cell r="F667" t="str">
            <v>HA.1111SR</v>
          </cell>
          <cell r="Q667">
            <v>0</v>
          </cell>
        </row>
        <row r="668">
          <cell r="F668" t="str">
            <v>HA.1213</v>
          </cell>
          <cell r="Q668">
            <v>0</v>
          </cell>
        </row>
        <row r="669">
          <cell r="F669" t="str">
            <v>KA.1220</v>
          </cell>
          <cell r="Q669">
            <v>0</v>
          </cell>
        </row>
        <row r="670">
          <cell r="Q670">
            <v>0</v>
          </cell>
        </row>
        <row r="671">
          <cell r="Q671">
            <v>0</v>
          </cell>
        </row>
        <row r="672">
          <cell r="F672" t="str">
            <v>HA.2333</v>
          </cell>
          <cell r="Q672">
            <v>0</v>
          </cell>
        </row>
        <row r="673">
          <cell r="F673" t="str">
            <v>KA.2120</v>
          </cell>
          <cell r="Q673">
            <v>0</v>
          </cell>
        </row>
        <row r="674">
          <cell r="F674" t="str">
            <v>IA.1110</v>
          </cell>
          <cell r="Q674">
            <v>0</v>
          </cell>
        </row>
        <row r="675">
          <cell r="F675" t="str">
            <v>IA.1120</v>
          </cell>
          <cell r="Q675">
            <v>0</v>
          </cell>
        </row>
        <row r="676">
          <cell r="F676" t="str">
            <v>TT</v>
          </cell>
          <cell r="Q676">
            <v>0</v>
          </cell>
        </row>
        <row r="677">
          <cell r="F677" t="str">
            <v>RA.1215</v>
          </cell>
          <cell r="Q677">
            <v>0</v>
          </cell>
        </row>
        <row r="678">
          <cell r="Q678">
            <v>0</v>
          </cell>
        </row>
        <row r="679">
          <cell r="F679" t="str">
            <v>BA.1442</v>
          </cell>
          <cell r="Q679">
            <v>11.171448750000003</v>
          </cell>
        </row>
        <row r="680">
          <cell r="F680" t="str">
            <v>HA.1111SR</v>
          </cell>
          <cell r="Q680">
            <v>0.33265500000000009</v>
          </cell>
        </row>
        <row r="681">
          <cell r="F681" t="str">
            <v>HA.1213</v>
          </cell>
          <cell r="Q681">
            <v>1.12582</v>
          </cell>
        </row>
        <row r="682">
          <cell r="F682" t="str">
            <v>KA.1220</v>
          </cell>
          <cell r="Q682">
            <v>0</v>
          </cell>
        </row>
        <row r="683">
          <cell r="Q683">
            <v>5.3200000000000001E-3</v>
          </cell>
        </row>
        <row r="684">
          <cell r="Q684">
            <v>1.968E-2</v>
          </cell>
        </row>
        <row r="685">
          <cell r="F685" t="str">
            <v>HA.2333</v>
          </cell>
          <cell r="Q685">
            <v>0.40739999999999998</v>
          </cell>
        </row>
        <row r="686">
          <cell r="F686" t="str">
            <v>KA.2120</v>
          </cell>
          <cell r="Q686">
            <v>3.2980000000000002E-2</v>
          </cell>
        </row>
        <row r="687">
          <cell r="F687" t="str">
            <v>IA.1110</v>
          </cell>
          <cell r="Q687">
            <v>0.12494</v>
          </cell>
        </row>
        <row r="688">
          <cell r="F688" t="str">
            <v>TT</v>
          </cell>
          <cell r="Q688">
            <v>11.16</v>
          </cell>
        </row>
        <row r="689">
          <cell r="F689" t="str">
            <v>RA.1215</v>
          </cell>
          <cell r="Q689">
            <v>0.42</v>
          </cell>
        </row>
        <row r="690">
          <cell r="F690" t="str">
            <v>BB.1111</v>
          </cell>
          <cell r="Q690">
            <v>0</v>
          </cell>
        </row>
        <row r="691">
          <cell r="F691" t="str">
            <v>67/QÑ-BCN</v>
          </cell>
          <cell r="Q691">
            <v>0</v>
          </cell>
        </row>
        <row r="692">
          <cell r="Q692">
            <v>0.20044999999999999</v>
          </cell>
        </row>
        <row r="693">
          <cell r="Q693">
            <v>0.28488000000000002</v>
          </cell>
        </row>
        <row r="694">
          <cell r="Q694">
            <v>2.7264000000000004E-3</v>
          </cell>
        </row>
        <row r="695">
          <cell r="Q695">
            <v>2.9780000000000002E-3</v>
          </cell>
        </row>
        <row r="696">
          <cell r="Q696">
            <v>1.5407999999999999E-3</v>
          </cell>
        </row>
        <row r="697">
          <cell r="Q697">
            <v>6.2111999999999992E-3</v>
          </cell>
        </row>
        <row r="698">
          <cell r="Q698">
            <v>1.2672E-3</v>
          </cell>
        </row>
        <row r="699">
          <cell r="F699" t="str">
            <v>66/QÑ-BCN</v>
          </cell>
          <cell r="Q699">
            <v>0</v>
          </cell>
        </row>
        <row r="700">
          <cell r="Q700">
            <v>0</v>
          </cell>
        </row>
        <row r="701">
          <cell r="F701" t="str">
            <v>BA.1442</v>
          </cell>
          <cell r="Q701">
            <v>0</v>
          </cell>
        </row>
        <row r="702">
          <cell r="F702" t="str">
            <v>HA.1111SR</v>
          </cell>
          <cell r="Q702">
            <v>0</v>
          </cell>
        </row>
        <row r="703">
          <cell r="F703" t="str">
            <v>HA.1213</v>
          </cell>
          <cell r="Q703">
            <v>0</v>
          </cell>
        </row>
        <row r="704">
          <cell r="F704" t="str">
            <v>KA.1220</v>
          </cell>
          <cell r="Q704">
            <v>0</v>
          </cell>
        </row>
        <row r="705">
          <cell r="Q705">
            <v>0</v>
          </cell>
        </row>
        <row r="706">
          <cell r="Q706">
            <v>0</v>
          </cell>
        </row>
        <row r="707">
          <cell r="F707" t="str">
            <v>HA.2333</v>
          </cell>
          <cell r="Q707">
            <v>0</v>
          </cell>
        </row>
        <row r="708">
          <cell r="F708" t="str">
            <v>KA.2120</v>
          </cell>
          <cell r="Q708">
            <v>0</v>
          </cell>
        </row>
        <row r="709">
          <cell r="F709" t="str">
            <v>IA.1130</v>
          </cell>
          <cell r="Q709">
            <v>0</v>
          </cell>
        </row>
        <row r="710">
          <cell r="F710" t="str">
            <v>IA.1130</v>
          </cell>
          <cell r="Q710">
            <v>0</v>
          </cell>
        </row>
        <row r="711">
          <cell r="F711" t="str">
            <v>TT</v>
          </cell>
          <cell r="Q711">
            <v>0</v>
          </cell>
        </row>
        <row r="712">
          <cell r="F712" t="str">
            <v>RA.1215</v>
          </cell>
          <cell r="Q712">
            <v>0</v>
          </cell>
        </row>
        <row r="713">
          <cell r="F713" t="str">
            <v>BB.1111</v>
          </cell>
          <cell r="Q713">
            <v>0</v>
          </cell>
        </row>
        <row r="714">
          <cell r="Q714">
            <v>0</v>
          </cell>
        </row>
        <row r="715">
          <cell r="F715" t="str">
            <v>BA.1442</v>
          </cell>
          <cell r="Q715">
            <v>509.57698353333342</v>
          </cell>
        </row>
        <row r="716">
          <cell r="F716" t="str">
            <v>HA.1121SR</v>
          </cell>
          <cell r="Q716">
            <v>4.3680000000000012</v>
          </cell>
        </row>
        <row r="717">
          <cell r="F717" t="str">
            <v>HA.1223</v>
          </cell>
          <cell r="Q717">
            <v>32</v>
          </cell>
        </row>
        <row r="718">
          <cell r="F718" t="str">
            <v>KA.1220</v>
          </cell>
          <cell r="Q718">
            <v>0</v>
          </cell>
        </row>
        <row r="719">
          <cell r="Q719">
            <v>3.7600000000000001E-2</v>
          </cell>
        </row>
        <row r="720">
          <cell r="Q720">
            <v>0.28800000000000003</v>
          </cell>
        </row>
        <row r="721">
          <cell r="F721" t="str">
            <v>HA.2333</v>
          </cell>
          <cell r="Q721">
            <v>21.330000000000002</v>
          </cell>
        </row>
        <row r="722">
          <cell r="F722" t="str">
            <v>KA.2120</v>
          </cell>
          <cell r="Q722">
            <v>0.56879999999999997</v>
          </cell>
        </row>
        <row r="723">
          <cell r="F723" t="str">
            <v>IA.1130</v>
          </cell>
          <cell r="Q723">
            <v>0.48704000000000003</v>
          </cell>
        </row>
        <row r="724">
          <cell r="F724" t="str">
            <v>IA.1130</v>
          </cell>
          <cell r="Q724">
            <v>2.2308400000000002</v>
          </cell>
        </row>
        <row r="725">
          <cell r="F725" t="str">
            <v>IA.1130</v>
          </cell>
          <cell r="Q725">
            <v>0.99199999999999999</v>
          </cell>
        </row>
        <row r="726">
          <cell r="F726" t="str">
            <v>TT</v>
          </cell>
          <cell r="Q726">
            <v>723.2</v>
          </cell>
        </row>
        <row r="727">
          <cell r="F727" t="str">
            <v>RA.1215</v>
          </cell>
          <cell r="Q727">
            <v>9</v>
          </cell>
        </row>
        <row r="728">
          <cell r="F728" t="str">
            <v>BB.1112</v>
          </cell>
          <cell r="Q728">
            <v>509.57698353333342</v>
          </cell>
        </row>
        <row r="729">
          <cell r="F729" t="str">
            <v>CA.2213</v>
          </cell>
          <cell r="Q729">
            <v>64</v>
          </cell>
        </row>
        <row r="730">
          <cell r="F730" t="str">
            <v>BB.1111</v>
          </cell>
          <cell r="Q730">
            <v>17.472000000000005</v>
          </cell>
        </row>
        <row r="731">
          <cell r="Q731">
            <v>0</v>
          </cell>
        </row>
        <row r="732">
          <cell r="F732" t="str">
            <v>BA.1442</v>
          </cell>
          <cell r="Q732">
            <v>146.88400243333336</v>
          </cell>
        </row>
        <row r="733">
          <cell r="F733" t="str">
            <v>HA.1121SR</v>
          </cell>
          <cell r="Q733">
            <v>1.5540000000000003</v>
          </cell>
        </row>
        <row r="734">
          <cell r="F734" t="str">
            <v>HA.1223</v>
          </cell>
          <cell r="Q734">
            <v>11.200000000000001</v>
          </cell>
        </row>
        <row r="735">
          <cell r="F735" t="str">
            <v>KA.1220</v>
          </cell>
          <cell r="Q735">
            <v>0</v>
          </cell>
        </row>
        <row r="736">
          <cell r="Q736">
            <v>1.5800000000000002E-2</v>
          </cell>
        </row>
        <row r="737">
          <cell r="Q737">
            <v>0.12</v>
          </cell>
        </row>
        <row r="738">
          <cell r="F738" t="str">
            <v>HA.2333</v>
          </cell>
          <cell r="Q738">
            <v>8.4150000000000009</v>
          </cell>
        </row>
        <row r="739">
          <cell r="F739" t="str">
            <v>KA.2120</v>
          </cell>
          <cell r="Q739">
            <v>0.22440000000000002</v>
          </cell>
        </row>
        <row r="740">
          <cell r="F740" t="str">
            <v>IA.1110</v>
          </cell>
          <cell r="Q740">
            <v>0.19059999999999999</v>
          </cell>
        </row>
        <row r="741">
          <cell r="F741" t="str">
            <v>IA.1120</v>
          </cell>
          <cell r="Q741">
            <v>0.78483999999999998</v>
          </cell>
        </row>
        <row r="742">
          <cell r="F742" t="str">
            <v>IA.1130</v>
          </cell>
          <cell r="Q742">
            <v>0.41599999999999998</v>
          </cell>
        </row>
        <row r="743">
          <cell r="F743" t="str">
            <v>TT</v>
          </cell>
          <cell r="Q743">
            <v>361.6</v>
          </cell>
        </row>
        <row r="744">
          <cell r="F744" t="str">
            <v>RA.1215</v>
          </cell>
          <cell r="Q744">
            <v>4.5</v>
          </cell>
        </row>
        <row r="745">
          <cell r="F745" t="str">
            <v>BB.1111</v>
          </cell>
          <cell r="Q745">
            <v>146.88400243333336</v>
          </cell>
        </row>
        <row r="746">
          <cell r="F746" t="str">
            <v>CA.2213</v>
          </cell>
          <cell r="Q746">
            <v>22.400000000000002</v>
          </cell>
        </row>
        <row r="747">
          <cell r="F747" t="str">
            <v>BB.1111</v>
          </cell>
          <cell r="Q747">
            <v>6.2160000000000011</v>
          </cell>
        </row>
        <row r="748">
          <cell r="Q748">
            <v>0</v>
          </cell>
        </row>
        <row r="749">
          <cell r="F749" t="str">
            <v>67/QÑ-BCN</v>
          </cell>
          <cell r="Q749">
            <v>0</v>
          </cell>
        </row>
        <row r="750">
          <cell r="Q750">
            <v>2.564E-2</v>
          </cell>
        </row>
        <row r="751">
          <cell r="Q751">
            <v>0.56279999999999997</v>
          </cell>
        </row>
        <row r="752">
          <cell r="Q752">
            <v>2.6257300000000003</v>
          </cell>
        </row>
        <row r="753">
          <cell r="Q753">
            <v>5.5036700000000005</v>
          </cell>
        </row>
        <row r="754">
          <cell r="Q754">
            <v>2.1024599999999998</v>
          </cell>
        </row>
        <row r="755">
          <cell r="Q755">
            <v>0.180169</v>
          </cell>
        </row>
        <row r="756">
          <cell r="Q756">
            <v>7.4496000000000007E-2</v>
          </cell>
        </row>
        <row r="757">
          <cell r="Q757">
            <v>9.3799999999999994E-2</v>
          </cell>
        </row>
        <row r="758">
          <cell r="F758" t="str">
            <v>66/QÑ-BCN</v>
          </cell>
          <cell r="Q758">
            <v>0</v>
          </cell>
        </row>
        <row r="759">
          <cell r="Q759">
            <v>0</v>
          </cell>
        </row>
        <row r="760">
          <cell r="F760" t="str">
            <v>BA.1442</v>
          </cell>
          <cell r="Q760">
            <v>33.207687499999999</v>
          </cell>
        </row>
        <row r="761">
          <cell r="F761" t="str">
            <v>HA.1111SR</v>
          </cell>
          <cell r="Q761">
            <v>0.67500000000000004</v>
          </cell>
        </row>
        <row r="762">
          <cell r="F762" t="str">
            <v>HA.1213</v>
          </cell>
          <cell r="Q762">
            <v>2.0280000000000005</v>
          </cell>
        </row>
        <row r="763">
          <cell r="F763" t="str">
            <v>KA.1220</v>
          </cell>
          <cell r="Q763">
            <v>0</v>
          </cell>
        </row>
        <row r="764">
          <cell r="Q764">
            <v>1.8000000000000002E-2</v>
          </cell>
        </row>
        <row r="765">
          <cell r="Q765">
            <v>6.2399999999999997E-2</v>
          </cell>
        </row>
        <row r="766">
          <cell r="F766" t="str">
            <v>HA.2333</v>
          </cell>
          <cell r="Q766">
            <v>1.7549999999999999</v>
          </cell>
        </row>
        <row r="767">
          <cell r="F767" t="str">
            <v>KA.2120</v>
          </cell>
          <cell r="Q767">
            <v>0.14039999999999997</v>
          </cell>
        </row>
        <row r="768">
          <cell r="F768" t="str">
            <v>IA.1110</v>
          </cell>
          <cell r="Q768">
            <v>4.4580000000000002E-2</v>
          </cell>
        </row>
        <row r="769">
          <cell r="F769" t="str">
            <v>IA.1120</v>
          </cell>
          <cell r="Q769">
            <v>0.29879999999999995</v>
          </cell>
        </row>
        <row r="770">
          <cell r="F770" t="str">
            <v>TT</v>
          </cell>
          <cell r="Q770">
            <v>44.64</v>
          </cell>
        </row>
        <row r="771">
          <cell r="F771" t="str">
            <v>RA.1215</v>
          </cell>
          <cell r="Q771">
            <v>1.5</v>
          </cell>
        </row>
        <row r="772">
          <cell r="F772" t="str">
            <v>BB.1111</v>
          </cell>
          <cell r="Q772">
            <v>33.207687499999999</v>
          </cell>
        </row>
        <row r="773">
          <cell r="F773" t="str">
            <v>ZJ.7272</v>
          </cell>
          <cell r="Q773">
            <v>0.06</v>
          </cell>
        </row>
        <row r="774">
          <cell r="Q774">
            <v>0</v>
          </cell>
        </row>
        <row r="775">
          <cell r="F775" t="str">
            <v>BA.1442</v>
          </cell>
          <cell r="Q775">
            <v>8.7437812499999996</v>
          </cell>
        </row>
        <row r="776">
          <cell r="F776" t="str">
            <v>HA.1111SR</v>
          </cell>
          <cell r="Q776">
            <v>0.16200000000000003</v>
          </cell>
        </row>
        <row r="777">
          <cell r="F777" t="str">
            <v>HA.1213</v>
          </cell>
          <cell r="Q777">
            <v>0.76800000000000013</v>
          </cell>
        </row>
        <row r="778">
          <cell r="F778" t="str">
            <v>KA.1220</v>
          </cell>
          <cell r="Q778">
            <v>0</v>
          </cell>
        </row>
        <row r="779">
          <cell r="Q779">
            <v>3.6000000000000003E-3</v>
          </cell>
        </row>
        <row r="780">
          <cell r="Q780">
            <v>1.9199999999999998E-2</v>
          </cell>
        </row>
        <row r="781">
          <cell r="F781" t="str">
            <v>HA.2333</v>
          </cell>
          <cell r="Q781">
            <v>0.35392500000000005</v>
          </cell>
        </row>
        <row r="782">
          <cell r="F782" t="str">
            <v>KA.2120</v>
          </cell>
          <cell r="Q782">
            <v>2.5739999999999999E-2</v>
          </cell>
        </row>
        <row r="783">
          <cell r="F783" t="str">
            <v>IA.1110</v>
          </cell>
          <cell r="Q783">
            <v>6.6100000000000004E-3</v>
          </cell>
        </row>
        <row r="784">
          <cell r="F784" t="str">
            <v>IA.1120</v>
          </cell>
          <cell r="Q784">
            <v>9.0660000000000004E-2</v>
          </cell>
        </row>
        <row r="785">
          <cell r="F785" t="str">
            <v>TT</v>
          </cell>
          <cell r="Q785">
            <v>8.9600000000000009</v>
          </cell>
        </row>
        <row r="786">
          <cell r="F786" t="str">
            <v>RA.1215</v>
          </cell>
          <cell r="Q786">
            <v>0.30250000000000005</v>
          </cell>
        </row>
        <row r="787">
          <cell r="F787" t="str">
            <v>BB.1111</v>
          </cell>
          <cell r="Q787">
            <v>8.7437812499999996</v>
          </cell>
        </row>
        <row r="788">
          <cell r="Q788">
            <v>0</v>
          </cell>
        </row>
        <row r="789">
          <cell r="F789" t="str">
            <v>67/QÑ-BCN</v>
          </cell>
          <cell r="Q789">
            <v>0</v>
          </cell>
        </row>
        <row r="790">
          <cell r="Q790">
            <v>0.13841999999999999</v>
          </cell>
        </row>
        <row r="791">
          <cell r="Q791">
            <v>1.4760000000000001E-3</v>
          </cell>
        </row>
        <row r="792">
          <cell r="Q792">
            <v>4.5440000000000004E-4</v>
          </cell>
        </row>
        <row r="793">
          <cell r="Q793">
            <v>3.5632000000000003E-3</v>
          </cell>
        </row>
        <row r="794">
          <cell r="Q794">
            <v>1.1496E-3</v>
          </cell>
        </row>
        <row r="795">
          <cell r="Q795">
            <v>2.7456000000000001E-2</v>
          </cell>
        </row>
        <row r="796">
          <cell r="F796" t="str">
            <v>66/QÑ-BCN</v>
          </cell>
          <cell r="Q796">
            <v>0</v>
          </cell>
        </row>
        <row r="797">
          <cell r="Q797">
            <v>0</v>
          </cell>
        </row>
        <row r="798">
          <cell r="Q798">
            <v>0</v>
          </cell>
        </row>
        <row r="799">
          <cell r="Q799">
            <v>0</v>
          </cell>
        </row>
        <row r="800">
          <cell r="F800" t="str">
            <v>BA.1442</v>
          </cell>
          <cell r="Q800">
            <v>11.605999999999998</v>
          </cell>
        </row>
        <row r="801">
          <cell r="F801" t="str">
            <v>HA.1111SR</v>
          </cell>
          <cell r="Q801">
            <v>0.12149999999999998</v>
          </cell>
        </row>
        <row r="802">
          <cell r="F802" t="str">
            <v>HA.1213</v>
          </cell>
          <cell r="Q802">
            <v>0.29399999999999998</v>
          </cell>
        </row>
        <row r="803">
          <cell r="F803" t="str">
            <v>KA.1220</v>
          </cell>
          <cell r="Q803">
            <v>0</v>
          </cell>
        </row>
        <row r="804">
          <cell r="Q804">
            <v>5.4000000000000003E-3</v>
          </cell>
        </row>
        <row r="805">
          <cell r="Q805">
            <v>1.6799999999999995E-2</v>
          </cell>
        </row>
        <row r="806">
          <cell r="F806" t="str">
            <v>HA.2313</v>
          </cell>
          <cell r="Q806">
            <v>0.13200000000000003</v>
          </cell>
        </row>
        <row r="807">
          <cell r="F807" t="str">
            <v>KA.2120</v>
          </cell>
          <cell r="Q807">
            <v>2.64E-2</v>
          </cell>
        </row>
        <row r="808">
          <cell r="F808" t="str">
            <v>B3-13e/CÑ79/57C</v>
          </cell>
          <cell r="Q808">
            <v>0.36499999999999999</v>
          </cell>
        </row>
        <row r="809">
          <cell r="Q809">
            <v>0</v>
          </cell>
        </row>
        <row r="810">
          <cell r="F810" t="str">
            <v>BA.1442</v>
          </cell>
          <cell r="Q810">
            <v>38.789333333333332</v>
          </cell>
        </row>
        <row r="811">
          <cell r="F811" t="str">
            <v>HA.1111SR</v>
          </cell>
          <cell r="Q811">
            <v>0.4840000000000001</v>
          </cell>
        </row>
        <row r="812">
          <cell r="F812" t="str">
            <v>HA.1213</v>
          </cell>
          <cell r="Q812">
            <v>1.2960000000000003</v>
          </cell>
        </row>
        <row r="813">
          <cell r="F813" t="str">
            <v>KA.1220</v>
          </cell>
          <cell r="Q813">
            <v>0</v>
          </cell>
        </row>
        <row r="814">
          <cell r="Q814">
            <v>1.7600000000000001E-2</v>
          </cell>
        </row>
        <row r="815">
          <cell r="Q815">
            <v>5.7600000000000005E-2</v>
          </cell>
        </row>
        <row r="816">
          <cell r="F816" t="str">
            <v>HA.2313</v>
          </cell>
          <cell r="Q816">
            <v>0.48000000000000009</v>
          </cell>
        </row>
        <row r="817">
          <cell r="F817" t="str">
            <v>KA.2120</v>
          </cell>
          <cell r="Q817">
            <v>9.6000000000000016E-2</v>
          </cell>
        </row>
        <row r="818">
          <cell r="F818" t="str">
            <v>B3-13e/CÑ79/57C</v>
          </cell>
          <cell r="Q818">
            <v>1.452</v>
          </cell>
        </row>
        <row r="819">
          <cell r="Q819">
            <v>0</v>
          </cell>
        </row>
        <row r="820">
          <cell r="F820" t="str">
            <v>BA.1442</v>
          </cell>
          <cell r="Q820">
            <v>5.9406666666666679</v>
          </cell>
        </row>
        <row r="821">
          <cell r="F821" t="str">
            <v>HA.1111SR</v>
          </cell>
          <cell r="Q821">
            <v>8.450000000000002E-2</v>
          </cell>
        </row>
        <row r="822">
          <cell r="F822" t="str">
            <v>HA.1213</v>
          </cell>
          <cell r="Q822">
            <v>0.27225000000000005</v>
          </cell>
        </row>
        <row r="823">
          <cell r="F823" t="str">
            <v>KA.1220</v>
          </cell>
          <cell r="Q823">
            <v>0</v>
          </cell>
        </row>
        <row r="824">
          <cell r="Q824">
            <v>2.5999999999999999E-3</v>
          </cell>
        </row>
        <row r="825">
          <cell r="Q825">
            <v>9.9000000000000008E-3</v>
          </cell>
        </row>
        <row r="826">
          <cell r="F826" t="str">
            <v>HA.2313</v>
          </cell>
          <cell r="Q826">
            <v>6.0000000000000012E-2</v>
          </cell>
        </row>
        <row r="827">
          <cell r="F827" t="str">
            <v>KA.2120</v>
          </cell>
          <cell r="Q827">
            <v>1.2000000000000002E-2</v>
          </cell>
        </row>
        <row r="828">
          <cell r="F828" t="str">
            <v>B3-13e/CÑ79/57C</v>
          </cell>
          <cell r="Q828">
            <v>0.254</v>
          </cell>
        </row>
        <row r="829">
          <cell r="Q829">
            <v>0</v>
          </cell>
        </row>
        <row r="830">
          <cell r="F830" t="str">
            <v>BA.1442</v>
          </cell>
          <cell r="Q830">
            <v>19.394666666666666</v>
          </cell>
        </row>
        <row r="831">
          <cell r="F831" t="str">
            <v>HA.1111SR</v>
          </cell>
          <cell r="Q831">
            <v>0.24200000000000005</v>
          </cell>
        </row>
        <row r="832">
          <cell r="F832" t="str">
            <v>HA.1213</v>
          </cell>
          <cell r="Q832">
            <v>0.64800000000000013</v>
          </cell>
        </row>
        <row r="833">
          <cell r="F833" t="str">
            <v>KA.1220</v>
          </cell>
          <cell r="Q833">
            <v>0</v>
          </cell>
        </row>
        <row r="834">
          <cell r="Q834">
            <v>8.8000000000000005E-3</v>
          </cell>
        </row>
        <row r="835">
          <cell r="Q835">
            <v>2.8800000000000003E-2</v>
          </cell>
        </row>
        <row r="836">
          <cell r="F836" t="str">
            <v>HA.2313</v>
          </cell>
          <cell r="Q836">
            <v>0.36</v>
          </cell>
        </row>
        <row r="837">
          <cell r="F837" t="str">
            <v>KA.2120</v>
          </cell>
          <cell r="Q837">
            <v>0.06</v>
          </cell>
        </row>
        <row r="838">
          <cell r="F838" t="str">
            <v>B3-13e/CÑ79/57C</v>
          </cell>
          <cell r="Q838">
            <v>0.72599999999999998</v>
          </cell>
        </row>
        <row r="839">
          <cell r="Q839">
            <v>0</v>
          </cell>
        </row>
        <row r="840">
          <cell r="F840" t="str">
            <v>BA.1442</v>
          </cell>
          <cell r="Q840">
            <v>17.822000000000003</v>
          </cell>
        </row>
        <row r="841">
          <cell r="F841" t="str">
            <v>HA.1111SR</v>
          </cell>
          <cell r="Q841">
            <v>0.25350000000000006</v>
          </cell>
        </row>
        <row r="842">
          <cell r="F842" t="str">
            <v>HA.1213</v>
          </cell>
          <cell r="Q842">
            <v>0.81675000000000009</v>
          </cell>
        </row>
        <row r="843">
          <cell r="F843" t="str">
            <v>KA.1220</v>
          </cell>
          <cell r="Q843">
            <v>0</v>
          </cell>
        </row>
        <row r="844">
          <cell r="Q844">
            <v>7.7999999999999996E-3</v>
          </cell>
        </row>
        <row r="845">
          <cell r="Q845">
            <v>2.9700000000000004E-2</v>
          </cell>
        </row>
        <row r="846">
          <cell r="F846" t="str">
            <v>HA.2313</v>
          </cell>
          <cell r="Q846">
            <v>0.27</v>
          </cell>
        </row>
        <row r="847">
          <cell r="F847" t="str">
            <v>KA.2120</v>
          </cell>
          <cell r="Q847">
            <v>4.4999999999999998E-2</v>
          </cell>
        </row>
        <row r="848">
          <cell r="F848" t="str">
            <v>B3-13e/CÑ79/57C</v>
          </cell>
          <cell r="Q848">
            <v>0.76200000000000001</v>
          </cell>
        </row>
        <row r="849">
          <cell r="Q849">
            <v>0</v>
          </cell>
        </row>
        <row r="850">
          <cell r="F850" t="str">
            <v>BA.1442</v>
          </cell>
          <cell r="Q850">
            <v>23.762666666666671</v>
          </cell>
        </row>
        <row r="851">
          <cell r="F851" t="str">
            <v>HA.1111SR</v>
          </cell>
          <cell r="Q851">
            <v>0.33800000000000008</v>
          </cell>
        </row>
        <row r="852">
          <cell r="F852" t="str">
            <v>HA.1213</v>
          </cell>
          <cell r="Q852">
            <v>1.0890000000000002</v>
          </cell>
        </row>
        <row r="853">
          <cell r="F853" t="str">
            <v>KA.1220</v>
          </cell>
          <cell r="Q853">
            <v>0</v>
          </cell>
        </row>
        <row r="854">
          <cell r="Q854">
            <v>1.04E-2</v>
          </cell>
        </row>
        <row r="855">
          <cell r="Q855">
            <v>3.9600000000000003E-2</v>
          </cell>
        </row>
        <row r="856">
          <cell r="F856" t="str">
            <v>HA.2313</v>
          </cell>
          <cell r="Q856">
            <v>0.44999999999999996</v>
          </cell>
        </row>
        <row r="857">
          <cell r="F857" t="str">
            <v>KA.2120</v>
          </cell>
          <cell r="Q857">
            <v>6.6000000000000003E-2</v>
          </cell>
        </row>
        <row r="858">
          <cell r="F858" t="str">
            <v>B3-13e/CÑ79/57C</v>
          </cell>
          <cell r="Q858">
            <v>1.014</v>
          </cell>
        </row>
        <row r="859">
          <cell r="Q859">
            <v>0</v>
          </cell>
        </row>
        <row r="860">
          <cell r="F860" t="str">
            <v>BA.1442</v>
          </cell>
          <cell r="Q860">
            <v>32.573333333333338</v>
          </cell>
        </row>
        <row r="861">
          <cell r="F861" t="str">
            <v>HA.1111SR</v>
          </cell>
          <cell r="Q861">
            <v>0.4875000000000001</v>
          </cell>
        </row>
        <row r="862">
          <cell r="F862" t="str">
            <v>HA.1213</v>
          </cell>
          <cell r="Q862">
            <v>1.6087500000000001</v>
          </cell>
        </row>
        <row r="863">
          <cell r="F863" t="str">
            <v>KA.1220</v>
          </cell>
          <cell r="Q863">
            <v>0</v>
          </cell>
        </row>
        <row r="864">
          <cell r="Q864">
            <v>1.3999999999999999E-2</v>
          </cell>
        </row>
        <row r="865">
          <cell r="Q865">
            <v>5.4000000000000013E-2</v>
          </cell>
        </row>
        <row r="866">
          <cell r="F866" t="str">
            <v>HA.2313</v>
          </cell>
          <cell r="Q866">
            <v>0.46875</v>
          </cell>
        </row>
        <row r="867">
          <cell r="F867" t="str">
            <v>KA.2120</v>
          </cell>
          <cell r="Q867">
            <v>7.4999999999999997E-2</v>
          </cell>
        </row>
        <row r="868">
          <cell r="F868" t="str">
            <v>B3-13e/CÑ79/57C</v>
          </cell>
          <cell r="Q868">
            <v>1.464</v>
          </cell>
        </row>
        <row r="869">
          <cell r="Q869">
            <v>0</v>
          </cell>
        </row>
        <row r="870">
          <cell r="F870" t="str">
            <v>IA.1110</v>
          </cell>
          <cell r="Q870">
            <v>0.15073</v>
          </cell>
        </row>
        <row r="871">
          <cell r="F871" t="str">
            <v>IA.1120</v>
          </cell>
          <cell r="Q871">
            <v>0.70115000000000005</v>
          </cell>
        </row>
        <row r="872">
          <cell r="F872" t="str">
            <v>IA.1130</v>
          </cell>
          <cell r="Q872">
            <v>2.5649999999999999E-2</v>
          </cell>
        </row>
        <row r="873">
          <cell r="Q873">
            <v>0</v>
          </cell>
        </row>
        <row r="874">
          <cell r="F874" t="str">
            <v>HA.2313</v>
          </cell>
          <cell r="Q874">
            <v>0.17750812500000002</v>
          </cell>
        </row>
        <row r="875">
          <cell r="F875" t="str">
            <v>HA.2313</v>
          </cell>
          <cell r="Q875">
            <v>0</v>
          </cell>
        </row>
        <row r="876">
          <cell r="Q876">
            <v>0.11400000000000003</v>
          </cell>
        </row>
        <row r="877">
          <cell r="Q877">
            <v>0.30800000000000005</v>
          </cell>
        </row>
        <row r="878">
          <cell r="Q878">
            <v>0.94560000000000011</v>
          </cell>
        </row>
        <row r="879">
          <cell r="Q879">
            <v>1.1549999999999998</v>
          </cell>
        </row>
        <row r="880">
          <cell r="Q880">
            <v>1.155</v>
          </cell>
        </row>
        <row r="881">
          <cell r="F881" t="str">
            <v>HA.2313</v>
          </cell>
          <cell r="Q881">
            <v>0</v>
          </cell>
        </row>
        <row r="882">
          <cell r="Q882">
            <v>0.48599999999999999</v>
          </cell>
        </row>
        <row r="883">
          <cell r="Q883">
            <v>1.265625</v>
          </cell>
        </row>
        <row r="884">
          <cell r="F884" t="str">
            <v>KA.2120</v>
          </cell>
          <cell r="Q884">
            <v>0</v>
          </cell>
        </row>
        <row r="885">
          <cell r="Q885">
            <v>2.2800000000000001E-2</v>
          </cell>
        </row>
        <row r="886">
          <cell r="Q886">
            <v>6.1600000000000002E-2</v>
          </cell>
        </row>
        <row r="887">
          <cell r="Q887">
            <v>0.18912000000000001</v>
          </cell>
        </row>
        <row r="888">
          <cell r="Q888">
            <v>0.1925</v>
          </cell>
        </row>
        <row r="889">
          <cell r="Q889">
            <v>0.16940000000000002</v>
          </cell>
        </row>
        <row r="890">
          <cell r="Q890">
            <v>8.1000000000000003E-2</v>
          </cell>
        </row>
        <row r="891">
          <cell r="Q891">
            <v>0.20250000000000001</v>
          </cell>
        </row>
        <row r="892">
          <cell r="Q892">
            <v>0</v>
          </cell>
        </row>
        <row r="893">
          <cell r="F893" t="str">
            <v>IA.2211</v>
          </cell>
          <cell r="Q893">
            <v>0.22339999999999999</v>
          </cell>
        </row>
        <row r="894">
          <cell r="F894" t="str">
            <v>IA.2221</v>
          </cell>
          <cell r="Q894">
            <v>0.84001999999999999</v>
          </cell>
        </row>
        <row r="895">
          <cell r="F895" t="str">
            <v>ZJ.1170x2</v>
          </cell>
          <cell r="Q895">
            <v>9.1499999999999998E-2</v>
          </cell>
        </row>
        <row r="896">
          <cell r="Q896">
            <v>0</v>
          </cell>
        </row>
        <row r="897">
          <cell r="F897" t="str">
            <v>HA.3113</v>
          </cell>
          <cell r="Q897">
            <v>0</v>
          </cell>
        </row>
        <row r="898">
          <cell r="Q898">
            <v>0.55600000000000005</v>
          </cell>
        </row>
        <row r="899">
          <cell r="Q899">
            <v>0.222</v>
          </cell>
        </row>
        <row r="900">
          <cell r="Q900">
            <v>0.222</v>
          </cell>
        </row>
        <row r="901">
          <cell r="Q901">
            <v>0.378</v>
          </cell>
        </row>
        <row r="902">
          <cell r="Q902">
            <v>0.39</v>
          </cell>
        </row>
        <row r="903">
          <cell r="Q903">
            <v>0.72399999999999998</v>
          </cell>
        </row>
        <row r="904">
          <cell r="Q904">
            <v>1.2</v>
          </cell>
        </row>
        <row r="905">
          <cell r="Q905">
            <v>1.2</v>
          </cell>
        </row>
        <row r="906">
          <cell r="Q906">
            <v>0.13200000000000001</v>
          </cell>
        </row>
        <row r="907">
          <cell r="Q907">
            <v>0.67200000000000004</v>
          </cell>
        </row>
        <row r="908">
          <cell r="Q908">
            <v>0.27200000000000002</v>
          </cell>
        </row>
        <row r="909">
          <cell r="Q909">
            <v>0.65600000000000003</v>
          </cell>
        </row>
        <row r="910">
          <cell r="Q910">
            <v>0.189</v>
          </cell>
        </row>
        <row r="911">
          <cell r="F911" t="str">
            <v>KA.2120</v>
          </cell>
          <cell r="Q911">
            <v>0</v>
          </cell>
        </row>
        <row r="912">
          <cell r="Q912">
            <v>6.9599999999999995E-2</v>
          </cell>
        </row>
        <row r="913">
          <cell r="Q913">
            <v>3.1200000000000002E-2</v>
          </cell>
        </row>
        <row r="914">
          <cell r="Q914">
            <v>3.1200000000000002E-2</v>
          </cell>
        </row>
        <row r="915">
          <cell r="Q915">
            <v>5.5200000000000006E-2</v>
          </cell>
        </row>
        <row r="916">
          <cell r="Q916">
            <v>5.5200000000000006E-2</v>
          </cell>
        </row>
        <row r="917">
          <cell r="Q917">
            <v>9.3599999999999989E-2</v>
          </cell>
        </row>
        <row r="918">
          <cell r="Q918">
            <v>0.17280000000000001</v>
          </cell>
        </row>
        <row r="919">
          <cell r="Q919">
            <v>0.17280000000000001</v>
          </cell>
        </row>
        <row r="920">
          <cell r="Q920">
            <v>1.9199999999999998E-2</v>
          </cell>
        </row>
        <row r="921">
          <cell r="Q921">
            <v>9.6000000000000016E-2</v>
          </cell>
        </row>
        <row r="922">
          <cell r="Q922">
            <v>4.3200000000000009E-2</v>
          </cell>
        </row>
        <row r="923">
          <cell r="Q923">
            <v>0.1008</v>
          </cell>
        </row>
        <row r="924">
          <cell r="Q924">
            <v>3.2400000000000005E-2</v>
          </cell>
        </row>
        <row r="925">
          <cell r="Q925">
            <v>0</v>
          </cell>
        </row>
        <row r="926">
          <cell r="F926" t="str">
            <v>IA.2311</v>
          </cell>
          <cell r="Q926">
            <v>0.21381</v>
          </cell>
        </row>
        <row r="927">
          <cell r="F927" t="str">
            <v>IA.2321</v>
          </cell>
          <cell r="Q927">
            <v>0.72297999999999996</v>
          </cell>
        </row>
        <row r="928">
          <cell r="F928" t="str">
            <v>IA.2331</v>
          </cell>
          <cell r="Q928">
            <v>2.9100000000000001E-2</v>
          </cell>
        </row>
        <row r="929">
          <cell r="Q929">
            <v>0</v>
          </cell>
        </row>
        <row r="930">
          <cell r="F930" t="str">
            <v>HA.3113</v>
          </cell>
          <cell r="Q930">
            <v>0</v>
          </cell>
        </row>
        <row r="931">
          <cell r="Q931">
            <v>0.69599999999999995</v>
          </cell>
        </row>
        <row r="932">
          <cell r="Q932">
            <v>0.52800000000000002</v>
          </cell>
        </row>
        <row r="933">
          <cell r="Q933">
            <v>0.246</v>
          </cell>
        </row>
        <row r="934">
          <cell r="Q934">
            <v>0.39200000000000002</v>
          </cell>
        </row>
        <row r="935">
          <cell r="Q935">
            <v>0.26400000000000001</v>
          </cell>
        </row>
        <row r="936">
          <cell r="Q936">
            <v>0.249</v>
          </cell>
        </row>
        <row r="937">
          <cell r="Q937">
            <v>0.108</v>
          </cell>
        </row>
        <row r="938">
          <cell r="Q938">
            <v>0.52200000000000002</v>
          </cell>
        </row>
        <row r="939">
          <cell r="Q939">
            <v>0.70199999999999996</v>
          </cell>
        </row>
        <row r="940">
          <cell r="Q940">
            <v>0.39800000000000002</v>
          </cell>
        </row>
        <row r="941">
          <cell r="Q941">
            <v>0.20100000000000001</v>
          </cell>
        </row>
        <row r="942">
          <cell r="Q942">
            <v>0.11600000000000001</v>
          </cell>
        </row>
        <row r="943">
          <cell r="Q943">
            <v>0.156</v>
          </cell>
        </row>
        <row r="944">
          <cell r="F944" t="str">
            <v>KA.2210</v>
          </cell>
          <cell r="Q944">
            <v>0</v>
          </cell>
        </row>
        <row r="945">
          <cell r="Q945">
            <v>7.5600000000000001E-2</v>
          </cell>
        </row>
        <row r="946">
          <cell r="Q946">
            <v>5.16E-2</v>
          </cell>
        </row>
        <row r="947">
          <cell r="Q947">
            <v>2.4000000000000004E-2</v>
          </cell>
        </row>
        <row r="948">
          <cell r="Q948">
            <v>4.5000000000000012E-2</v>
          </cell>
        </row>
        <row r="949">
          <cell r="Q949">
            <v>2.7000000000000003E-2</v>
          </cell>
        </row>
        <row r="950">
          <cell r="Q950">
            <v>2.7000000000000003E-2</v>
          </cell>
        </row>
        <row r="951">
          <cell r="Q951">
            <v>1.6200000000000003E-2</v>
          </cell>
        </row>
        <row r="952">
          <cell r="Q952">
            <v>0</v>
          </cell>
        </row>
        <row r="953">
          <cell r="Q953">
            <v>0</v>
          </cell>
        </row>
        <row r="954">
          <cell r="Q954">
            <v>0</v>
          </cell>
        </row>
        <row r="955">
          <cell r="Q955">
            <v>0</v>
          </cell>
        </row>
        <row r="956">
          <cell r="Q956">
            <v>0</v>
          </cell>
        </row>
        <row r="957">
          <cell r="Q957">
            <v>0</v>
          </cell>
        </row>
        <row r="958">
          <cell r="Q958">
            <v>0</v>
          </cell>
        </row>
        <row r="959">
          <cell r="F959" t="str">
            <v>IA.2311</v>
          </cell>
          <cell r="Q959">
            <v>9.937E-2</v>
          </cell>
        </row>
        <row r="960">
          <cell r="F960" t="str">
            <v>IA.2321</v>
          </cell>
          <cell r="Q960">
            <v>0.42752000000000001</v>
          </cell>
        </row>
        <row r="961">
          <cell r="Q961">
            <v>0</v>
          </cell>
        </row>
        <row r="962">
          <cell r="F962" t="str">
            <v>HA.3213</v>
          </cell>
          <cell r="Q962">
            <v>3.3</v>
          </cell>
        </row>
        <row r="963">
          <cell r="F963" t="str">
            <v>KA.2310</v>
          </cell>
          <cell r="Q963">
            <v>0</v>
          </cell>
        </row>
        <row r="964">
          <cell r="Q964">
            <v>0.33279999999999998</v>
          </cell>
        </row>
        <row r="965">
          <cell r="Q965">
            <v>0.08</v>
          </cell>
        </row>
        <row r="966">
          <cell r="F966" t="str">
            <v>IA.2511</v>
          </cell>
          <cell r="Q966">
            <v>0.28689999999999999</v>
          </cell>
        </row>
        <row r="967">
          <cell r="Q967">
            <v>0</v>
          </cell>
        </row>
        <row r="968">
          <cell r="F968" t="str">
            <v>HA.3113</v>
          </cell>
          <cell r="Q968">
            <v>0</v>
          </cell>
        </row>
        <row r="969">
          <cell r="Q969">
            <v>1.206</v>
          </cell>
        </row>
        <row r="970">
          <cell r="Q970">
            <v>1.206</v>
          </cell>
        </row>
        <row r="971">
          <cell r="Q971">
            <v>1.5680000000000001</v>
          </cell>
        </row>
        <row r="972">
          <cell r="Q972">
            <v>1.206</v>
          </cell>
        </row>
        <row r="973">
          <cell r="Q973">
            <v>0.76700000000000002</v>
          </cell>
        </row>
        <row r="974">
          <cell r="Q974">
            <v>2.2709999999999999</v>
          </cell>
        </row>
        <row r="975">
          <cell r="Q975">
            <v>0.19</v>
          </cell>
        </row>
        <row r="976">
          <cell r="Q976">
            <v>1.1779999999999999</v>
          </cell>
        </row>
        <row r="977">
          <cell r="Q977">
            <v>1.1779999999999999</v>
          </cell>
        </row>
        <row r="978">
          <cell r="Q978">
            <v>0.92800000000000005</v>
          </cell>
        </row>
        <row r="979">
          <cell r="F979" t="str">
            <v>KA.2210</v>
          </cell>
          <cell r="Q979">
            <v>0</v>
          </cell>
        </row>
        <row r="980">
          <cell r="Q980">
            <v>0.12960000000000002</v>
          </cell>
        </row>
        <row r="981">
          <cell r="Q981">
            <v>0.12960000000000002</v>
          </cell>
        </row>
        <row r="982">
          <cell r="Q982">
            <v>0.16848000000000002</v>
          </cell>
        </row>
        <row r="983">
          <cell r="Q983">
            <v>5.4000000000000006E-2</v>
          </cell>
        </row>
        <row r="984">
          <cell r="Q984">
            <v>8.6999999999999994E-2</v>
          </cell>
        </row>
        <row r="985">
          <cell r="Q985">
            <v>0.26100000000000001</v>
          </cell>
        </row>
        <row r="986">
          <cell r="Q986">
            <v>2.3399999999999997E-2</v>
          </cell>
        </row>
        <row r="987">
          <cell r="Q987">
            <v>0.1404</v>
          </cell>
        </row>
        <row r="988">
          <cell r="Q988">
            <v>0.1404</v>
          </cell>
        </row>
        <row r="989">
          <cell r="Q989">
            <v>0.11699999999999999</v>
          </cell>
        </row>
        <row r="990">
          <cell r="Q990">
            <v>0</v>
          </cell>
        </row>
        <row r="991">
          <cell r="F991" t="str">
            <v>IA.2311</v>
          </cell>
          <cell r="Q991">
            <v>0.20530000000000001</v>
          </cell>
        </row>
        <row r="992">
          <cell r="F992" t="str">
            <v>IA.2321</v>
          </cell>
          <cell r="Q992">
            <v>1.11334</v>
          </cell>
        </row>
        <row r="993">
          <cell r="F993" t="str">
            <v>IA.2331</v>
          </cell>
          <cell r="Q993">
            <v>2.4170000000000001E-2</v>
          </cell>
        </row>
        <row r="994">
          <cell r="Q994">
            <v>0</v>
          </cell>
        </row>
        <row r="995">
          <cell r="F995" t="str">
            <v>HA.3213</v>
          </cell>
          <cell r="Q995">
            <v>34.130000000000003</v>
          </cell>
        </row>
        <row r="996">
          <cell r="F996" t="str">
            <v>KA.2310</v>
          </cell>
          <cell r="Q996">
            <v>0</v>
          </cell>
        </row>
        <row r="997">
          <cell r="Q997">
            <v>2.5251999999999999</v>
          </cell>
        </row>
        <row r="998">
          <cell r="Q998">
            <v>0.33</v>
          </cell>
        </row>
        <row r="999">
          <cell r="F999" t="str">
            <v>IA.2531</v>
          </cell>
          <cell r="Q999">
            <v>2.37643</v>
          </cell>
        </row>
        <row r="1000">
          <cell r="Q1000">
            <v>0</v>
          </cell>
        </row>
        <row r="1001">
          <cell r="F1001" t="str">
            <v>BA.1412</v>
          </cell>
          <cell r="Q1001">
            <v>0</v>
          </cell>
        </row>
        <row r="1002">
          <cell r="Q1002">
            <v>36.587238716666668</v>
          </cell>
        </row>
        <row r="1003">
          <cell r="Q1003">
            <v>1.0506666666666669</v>
          </cell>
        </row>
        <row r="1004">
          <cell r="F1004" t="str">
            <v>HA.1111SR</v>
          </cell>
          <cell r="Q1004">
            <v>0</v>
          </cell>
        </row>
        <row r="1005">
          <cell r="Q1005">
            <v>0.33800000000000008</v>
          </cell>
        </row>
        <row r="1006">
          <cell r="Q1006">
            <v>7.1500000000000008E-2</v>
          </cell>
        </row>
        <row r="1007">
          <cell r="F1007" t="str">
            <v>KA.1110</v>
          </cell>
          <cell r="Q1007">
            <v>0</v>
          </cell>
        </row>
        <row r="1008">
          <cell r="Q1008">
            <v>5.1999999999999998E-3</v>
          </cell>
        </row>
        <row r="1009">
          <cell r="Q1009">
            <v>2.4000000000000007E-3</v>
          </cell>
        </row>
        <row r="1010">
          <cell r="F1010" t="str">
            <v>HA.3313</v>
          </cell>
          <cell r="Q1010">
            <v>0</v>
          </cell>
        </row>
        <row r="1011">
          <cell r="Q1011">
            <v>1.1519999999999999</v>
          </cell>
        </row>
        <row r="1012">
          <cell r="Q1012">
            <v>0.22000000000000003</v>
          </cell>
        </row>
        <row r="1013">
          <cell r="F1013" t="str">
            <v>KA.1110</v>
          </cell>
          <cell r="Q1013">
            <v>0</v>
          </cell>
        </row>
        <row r="1014">
          <cell r="Q1014">
            <v>1.9199999999999998E-2</v>
          </cell>
        </row>
        <row r="1015">
          <cell r="Q1015">
            <v>8.4000000000000012E-3</v>
          </cell>
        </row>
        <row r="1016">
          <cell r="F1016" t="str">
            <v>IA.2511</v>
          </cell>
          <cell r="Q1016">
            <v>4.5050000000000007E-2</v>
          </cell>
        </row>
        <row r="1017">
          <cell r="F1017" t="str">
            <v>HG.4113</v>
          </cell>
          <cell r="Q1017">
            <v>0</v>
          </cell>
        </row>
        <row r="1018">
          <cell r="Q1018">
            <v>0.2772</v>
          </cell>
        </row>
        <row r="1019">
          <cell r="Q1019">
            <v>4.8999999999999995E-2</v>
          </cell>
        </row>
        <row r="1020">
          <cell r="Q1020">
            <v>6.0840000000000005E-2</v>
          </cell>
        </row>
        <row r="1021">
          <cell r="F1021" t="str">
            <v>KP.2310</v>
          </cell>
          <cell r="Q1021">
            <v>0</v>
          </cell>
        </row>
        <row r="1022">
          <cell r="Q1022">
            <v>2.4720000000000002E-2</v>
          </cell>
        </row>
        <row r="1023">
          <cell r="Q1023">
            <v>2.7999999999999995E-3</v>
          </cell>
        </row>
        <row r="1024">
          <cell r="Q1024">
            <v>3.1200000000000004E-3</v>
          </cell>
        </row>
        <row r="1025">
          <cell r="F1025" t="str">
            <v>IA.3511</v>
          </cell>
          <cell r="Q1025">
            <v>2.6269999999999998E-2</v>
          </cell>
        </row>
        <row r="1026">
          <cell r="F1026" t="str">
            <v>09-09</v>
          </cell>
          <cell r="Q1026">
            <v>196</v>
          </cell>
        </row>
        <row r="1027">
          <cell r="F1027" t="str">
            <v>HA.3113</v>
          </cell>
          <cell r="Q1027">
            <v>0.45</v>
          </cell>
        </row>
        <row r="1028">
          <cell r="F1028" t="str">
            <v>KA.2210</v>
          </cell>
          <cell r="Q1028">
            <v>0</v>
          </cell>
        </row>
        <row r="1029">
          <cell r="F1029" t="str">
            <v>IA.2311</v>
          </cell>
          <cell r="Q1029">
            <v>1.9609999999999999E-2</v>
          </cell>
        </row>
        <row r="1030">
          <cell r="F1030" t="str">
            <v>GG.2214</v>
          </cell>
          <cell r="Q1030">
            <v>0</v>
          </cell>
        </row>
        <row r="1031">
          <cell r="Q1031">
            <v>3.4980000000000011</v>
          </cell>
        </row>
        <row r="1032">
          <cell r="Q1032">
            <v>0.13299999999999998</v>
          </cell>
        </row>
        <row r="1033">
          <cell r="F1033" t="str">
            <v>PA.1214</v>
          </cell>
          <cell r="Q1033">
            <v>0</v>
          </cell>
        </row>
        <row r="1034">
          <cell r="F1034" t="str">
            <v>RB.2125</v>
          </cell>
          <cell r="Q1034">
            <v>3.1200000000000006</v>
          </cell>
        </row>
        <row r="1035">
          <cell r="F1035" t="str">
            <v>TT</v>
          </cell>
          <cell r="Q1035">
            <v>1</v>
          </cell>
        </row>
        <row r="1036">
          <cell r="Q1036">
            <v>0</v>
          </cell>
        </row>
        <row r="1037">
          <cell r="F1037" t="str">
            <v>ZI.2110</v>
          </cell>
          <cell r="Q1037">
            <v>1</v>
          </cell>
        </row>
        <row r="1038">
          <cell r="F1038" t="str">
            <v>ZI.1110</v>
          </cell>
          <cell r="Q1038">
            <v>1</v>
          </cell>
        </row>
        <row r="1039">
          <cell r="F1039" t="str">
            <v>ZI.3110</v>
          </cell>
          <cell r="Q1039">
            <v>1</v>
          </cell>
        </row>
        <row r="1040">
          <cell r="F1040" t="str">
            <v>ZI.6140</v>
          </cell>
          <cell r="Q1040">
            <v>1</v>
          </cell>
        </row>
        <row r="1041">
          <cell r="F1041" t="str">
            <v>ZI.6110</v>
          </cell>
          <cell r="Q1041">
            <v>1</v>
          </cell>
        </row>
        <row r="1042">
          <cell r="F1042" t="str">
            <v>ZI.8110</v>
          </cell>
          <cell r="Q1042">
            <v>1</v>
          </cell>
        </row>
        <row r="1043">
          <cell r="F1043" t="str">
            <v>TT</v>
          </cell>
          <cell r="Q1043">
            <v>1</v>
          </cell>
        </row>
        <row r="1044">
          <cell r="F1044" t="str">
            <v>ZJ.7220</v>
          </cell>
          <cell r="Q1044">
            <v>7.1999999999999995E-2</v>
          </cell>
        </row>
        <row r="1045">
          <cell r="F1045" t="str">
            <v>ZM.1210</v>
          </cell>
          <cell r="Q1045">
            <v>8</v>
          </cell>
        </row>
        <row r="1046">
          <cell r="F1046" t="str">
            <v>ZM.2110</v>
          </cell>
          <cell r="Q1046">
            <v>2</v>
          </cell>
        </row>
        <row r="1047">
          <cell r="F1047" t="str">
            <v>TT</v>
          </cell>
          <cell r="Q1047">
            <v>0</v>
          </cell>
        </row>
        <row r="1048">
          <cell r="F1048" t="str">
            <v>ZJ.7272</v>
          </cell>
          <cell r="Q1048">
            <v>0.15</v>
          </cell>
        </row>
        <row r="1049">
          <cell r="F1049" t="str">
            <v>ZM.1272</v>
          </cell>
          <cell r="Q1049">
            <v>3</v>
          </cell>
        </row>
        <row r="1050">
          <cell r="F1050" t="str">
            <v>ZM.1160</v>
          </cell>
          <cell r="Q1050">
            <v>2</v>
          </cell>
        </row>
        <row r="1051">
          <cell r="F1051" t="str">
            <v>ZI.5120</v>
          </cell>
          <cell r="Q1051">
            <v>1</v>
          </cell>
        </row>
        <row r="1052">
          <cell r="F1052" t="str">
            <v>ZJ.7275</v>
          </cell>
          <cell r="Q1052">
            <v>0.44</v>
          </cell>
        </row>
        <row r="1053">
          <cell r="F1053" t="str">
            <v>ZM.1275</v>
          </cell>
          <cell r="Q1053">
            <v>16</v>
          </cell>
        </row>
        <row r="1054">
          <cell r="F1054" t="str">
            <v>ZM.2240</v>
          </cell>
          <cell r="Q1054">
            <v>16</v>
          </cell>
        </row>
        <row r="1055">
          <cell r="F1055" t="str">
            <v>ZM.1160</v>
          </cell>
          <cell r="Q1055">
            <v>16</v>
          </cell>
        </row>
        <row r="1056">
          <cell r="F1056" t="str">
            <v>TT</v>
          </cell>
          <cell r="Q1056">
            <v>1</v>
          </cell>
        </row>
        <row r="1057">
          <cell r="Q1057">
            <v>0</v>
          </cell>
        </row>
        <row r="1058">
          <cell r="F1058" t="str">
            <v>NB.2120</v>
          </cell>
          <cell r="Q1058">
            <v>0</v>
          </cell>
        </row>
        <row r="1059">
          <cell r="Q1059">
            <v>16</v>
          </cell>
        </row>
        <row r="1060">
          <cell r="Q1060">
            <v>8</v>
          </cell>
        </row>
        <row r="1061">
          <cell r="F1061" t="str">
            <v>NB.2120</v>
          </cell>
          <cell r="Q1061">
            <v>0</v>
          </cell>
        </row>
        <row r="1062">
          <cell r="Q1062">
            <v>19.200000000000003</v>
          </cell>
        </row>
        <row r="1063">
          <cell r="Q1063">
            <v>4.8000000000000007</v>
          </cell>
        </row>
        <row r="1064">
          <cell r="Q1064">
            <v>0.8</v>
          </cell>
        </row>
        <row r="1065">
          <cell r="F1065" t="str">
            <v>NB.2120</v>
          </cell>
          <cell r="Q1065">
            <v>1.4</v>
          </cell>
        </row>
        <row r="1066">
          <cell r="Q1066">
            <v>0</v>
          </cell>
        </row>
        <row r="1067">
          <cell r="F1067" t="str">
            <v>BA.1442</v>
          </cell>
          <cell r="Q1067">
            <v>12.881999999999998</v>
          </cell>
        </row>
        <row r="1068">
          <cell r="F1068" t="str">
            <v>HA.1111</v>
          </cell>
          <cell r="Q1068">
            <v>0</v>
          </cell>
        </row>
        <row r="1069">
          <cell r="Q1069">
            <v>17.809999999999999</v>
          </cell>
        </row>
        <row r="1070">
          <cell r="Q1070">
            <v>11.66</v>
          </cell>
        </row>
        <row r="1071">
          <cell r="Q1071">
            <v>-6</v>
          </cell>
        </row>
        <row r="1072">
          <cell r="F1072" t="str">
            <v>HA.3213</v>
          </cell>
          <cell r="Q1072">
            <v>8.8200000000000014E-2</v>
          </cell>
        </row>
        <row r="1073">
          <cell r="F1073" t="str">
            <v>KP.2310</v>
          </cell>
          <cell r="Q1073">
            <v>1.26E-2</v>
          </cell>
        </row>
        <row r="1074">
          <cell r="F1074" t="str">
            <v>GI.1114</v>
          </cell>
          <cell r="Q1074">
            <v>0.126</v>
          </cell>
        </row>
        <row r="1075">
          <cell r="F1075" t="str">
            <v>GI.2114</v>
          </cell>
          <cell r="Q1075">
            <v>0</v>
          </cell>
        </row>
        <row r="1076">
          <cell r="Q1076">
            <v>7.7</v>
          </cell>
        </row>
        <row r="1077">
          <cell r="Q1077">
            <v>4.62</v>
          </cell>
        </row>
        <row r="1078">
          <cell r="Q1078">
            <v>7.7700000000000014</v>
          </cell>
        </row>
        <row r="1079">
          <cell r="Q1079">
            <v>5.7399999999999993</v>
          </cell>
        </row>
        <row r="1080">
          <cell r="Q1080">
            <v>28.56</v>
          </cell>
        </row>
        <row r="1081">
          <cell r="Q1081">
            <v>1.5400000000000003</v>
          </cell>
        </row>
        <row r="1082">
          <cell r="Q1082">
            <v>5.8100000000000014</v>
          </cell>
        </row>
        <row r="1083">
          <cell r="Q1083">
            <v>6.8600000000000012</v>
          </cell>
        </row>
        <row r="1084">
          <cell r="Q1084">
            <v>-10.040000000000001</v>
          </cell>
        </row>
        <row r="1085">
          <cell r="F1085" t="str">
            <v>GG.2214</v>
          </cell>
          <cell r="Q1085">
            <v>0</v>
          </cell>
        </row>
        <row r="1086">
          <cell r="Q1086">
            <v>5.2219999999999995</v>
          </cell>
        </row>
        <row r="1087">
          <cell r="Q1087">
            <v>4.6619999999999999</v>
          </cell>
        </row>
        <row r="1088">
          <cell r="Q1088">
            <v>2.6640000000000001</v>
          </cell>
        </row>
        <row r="1089">
          <cell r="F1089" t="str">
            <v>GG.2114</v>
          </cell>
          <cell r="Q1089">
            <v>0.35000000000000003</v>
          </cell>
        </row>
        <row r="1090">
          <cell r="F1090" t="str">
            <v>PA.1214</v>
          </cell>
          <cell r="Q1090">
            <v>0</v>
          </cell>
        </row>
        <row r="1091">
          <cell r="F1091" t="str">
            <v>PA.3114</v>
          </cell>
          <cell r="Q1091">
            <v>0</v>
          </cell>
        </row>
        <row r="1092">
          <cell r="Q1092">
            <v>56.7</v>
          </cell>
        </row>
        <row r="1093">
          <cell r="Q1093">
            <v>90.3</v>
          </cell>
        </row>
        <row r="1094">
          <cell r="Q1094">
            <v>38.880000000000003</v>
          </cell>
        </row>
        <row r="1095">
          <cell r="Q1095">
            <v>150.69999999999999</v>
          </cell>
        </row>
        <row r="1096">
          <cell r="Q1096">
            <v>137.34000000000003</v>
          </cell>
        </row>
        <row r="1097">
          <cell r="Q1097">
            <v>18</v>
          </cell>
        </row>
        <row r="1098">
          <cell r="Q1098">
            <v>19.779999999999998</v>
          </cell>
        </row>
        <row r="1099">
          <cell r="Q1099">
            <v>52.219999999999992</v>
          </cell>
        </row>
        <row r="1100">
          <cell r="Q1100">
            <v>6</v>
          </cell>
        </row>
        <row r="1101">
          <cell r="Q1101">
            <v>21.1</v>
          </cell>
        </row>
        <row r="1102">
          <cell r="F1102" t="str">
            <v>PA.4214</v>
          </cell>
          <cell r="Q1102">
            <v>120</v>
          </cell>
        </row>
        <row r="1103">
          <cell r="F1103" t="str">
            <v>QB.4110SR</v>
          </cell>
          <cell r="Q1103">
            <v>0</v>
          </cell>
        </row>
        <row r="1104">
          <cell r="Q1104">
            <v>12.299999999999999</v>
          </cell>
        </row>
        <row r="1105">
          <cell r="Q1105">
            <v>19.5</v>
          </cell>
        </row>
        <row r="1106">
          <cell r="Q1106">
            <v>-1.0499999999999998</v>
          </cell>
        </row>
        <row r="1107">
          <cell r="Q1107">
            <v>-1.2000000000000002</v>
          </cell>
        </row>
        <row r="1108">
          <cell r="F1108" t="str">
            <v>QB.1210</v>
          </cell>
          <cell r="Q1108">
            <v>3.57</v>
          </cell>
        </row>
        <row r="1109">
          <cell r="F1109" t="str">
            <v>RB.2125</v>
          </cell>
          <cell r="Q1109">
            <v>0</v>
          </cell>
        </row>
        <row r="1110">
          <cell r="Q1110">
            <v>109.47999999999999</v>
          </cell>
        </row>
        <row r="1111">
          <cell r="Q1111">
            <v>112.14000000000001</v>
          </cell>
        </row>
        <row r="1112">
          <cell r="Q1112">
            <v>123.2</v>
          </cell>
        </row>
        <row r="1113">
          <cell r="Q1113">
            <v>18</v>
          </cell>
        </row>
        <row r="1114">
          <cell r="Q1114">
            <v>19.779999999999998</v>
          </cell>
        </row>
        <row r="1115">
          <cell r="F1115" t="str">
            <v>UD.3220SR1</v>
          </cell>
          <cell r="Q1115">
            <v>0</v>
          </cell>
        </row>
        <row r="1116">
          <cell r="F1116" t="str">
            <v>UC.4210SR</v>
          </cell>
          <cell r="Q1116">
            <v>0</v>
          </cell>
        </row>
        <row r="1117">
          <cell r="F1117" t="str">
            <v>SA.4110</v>
          </cell>
          <cell r="Q1117">
            <v>0</v>
          </cell>
        </row>
        <row r="1118">
          <cell r="F1118" t="str">
            <v>SA.7111</v>
          </cell>
          <cell r="Q1118">
            <v>0</v>
          </cell>
        </row>
        <row r="1119">
          <cell r="Q1119">
            <v>0</v>
          </cell>
        </row>
        <row r="1120">
          <cell r="Q1120">
            <v>98.439999999999984</v>
          </cell>
        </row>
        <row r="1121">
          <cell r="Q1121">
            <v>58.960000000000008</v>
          </cell>
        </row>
        <row r="1122">
          <cell r="Q1122">
            <v>10.36</v>
          </cell>
        </row>
        <row r="1123">
          <cell r="Q1123">
            <v>8.14</v>
          </cell>
        </row>
        <row r="1124">
          <cell r="Q1124">
            <v>18.130000000000003</v>
          </cell>
        </row>
        <row r="1125">
          <cell r="Q1125">
            <v>-50</v>
          </cell>
        </row>
        <row r="1126">
          <cell r="F1126" t="str">
            <v>SA.7111</v>
          </cell>
          <cell r="Q1126">
            <v>4.18</v>
          </cell>
        </row>
        <row r="1127">
          <cell r="F1127" t="str">
            <v>SA.4110</v>
          </cell>
          <cell r="Q1127">
            <v>45</v>
          </cell>
        </row>
        <row r="1128">
          <cell r="F1128" t="str">
            <v>RC.1110</v>
          </cell>
          <cell r="Q1128">
            <v>0</v>
          </cell>
        </row>
        <row r="1129">
          <cell r="Q1129">
            <v>14.4</v>
          </cell>
        </row>
        <row r="1130">
          <cell r="Q1130">
            <v>13.86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F1133" t="str">
            <v>67/MK-BCN</v>
          </cell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F1139" t="str">
            <v>04.9302/66.BCN</v>
          </cell>
          <cell r="Q1139">
            <v>0</v>
          </cell>
        </row>
        <row r="1140">
          <cell r="Q1140">
            <v>0</v>
          </cell>
        </row>
        <row r="1141">
          <cell r="F1141" t="str">
            <v>67/MK-BCN</v>
          </cell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F1146" t="str">
            <v>04.9302/66.BCN</v>
          </cell>
          <cell r="Q1146" t="e">
            <v>#REF!</v>
          </cell>
        </row>
        <row r="1147">
          <cell r="Q1147">
            <v>0</v>
          </cell>
        </row>
        <row r="1148">
          <cell r="F1148" t="str">
            <v>67/MK-BCN</v>
          </cell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F1153" t="str">
            <v>04.9302/66.BCN</v>
          </cell>
          <cell r="Q1153" t="e">
            <v>#REF!</v>
          </cell>
        </row>
        <row r="1154">
          <cell r="Q1154">
            <v>0</v>
          </cell>
        </row>
        <row r="1155">
          <cell r="F1155" t="str">
            <v>67/MK-BCN</v>
          </cell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F1161" t="str">
            <v>04.9302/66.BCN</v>
          </cell>
          <cell r="Q1161" t="e">
            <v>#REF!</v>
          </cell>
        </row>
        <row r="1162">
          <cell r="Q1162">
            <v>0</v>
          </cell>
        </row>
        <row r="1163">
          <cell r="F1163" t="str">
            <v>67/MK-BCN</v>
          </cell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F1168" t="str">
            <v>04.9302/66.BCN</v>
          </cell>
          <cell r="Q1168">
            <v>0</v>
          </cell>
        </row>
        <row r="1169">
          <cell r="Q1169">
            <v>0</v>
          </cell>
        </row>
        <row r="1170">
          <cell r="F1170" t="str">
            <v>67/MK-BCN</v>
          </cell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F1175" t="str">
            <v>04.9302/66.BCN</v>
          </cell>
          <cell r="Q1175">
            <v>0</v>
          </cell>
        </row>
        <row r="1176">
          <cell r="Q1176">
            <v>0</v>
          </cell>
        </row>
        <row r="1177">
          <cell r="F1177" t="str">
            <v>67/MK-BCN</v>
          </cell>
          <cell r="Q1177">
            <v>0.603186</v>
          </cell>
        </row>
        <row r="1178">
          <cell r="Q1178">
            <v>0.58979999999999999</v>
          </cell>
        </row>
        <row r="1179">
          <cell r="Q1179">
            <v>2.3159999999999999E-3</v>
          </cell>
        </row>
        <row r="1180">
          <cell r="Q1180">
            <v>2.5440000000000003E-3</v>
          </cell>
        </row>
        <row r="1181">
          <cell r="Q1181">
            <v>8.5260000000000006E-3</v>
          </cell>
        </row>
        <row r="1182">
          <cell r="F1182" t="str">
            <v>04.9302/66.BCN</v>
          </cell>
          <cell r="Q1182">
            <v>0.58979999999999999</v>
          </cell>
        </row>
        <row r="1183">
          <cell r="Q1183">
            <v>0</v>
          </cell>
        </row>
        <row r="1184">
          <cell r="F1184" t="str">
            <v>67/MK-BCN</v>
          </cell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F1190" t="str">
            <v>04.9302/66.BCN</v>
          </cell>
          <cell r="Q1190">
            <v>0</v>
          </cell>
        </row>
        <row r="1191">
          <cell r="Q1191">
            <v>0</v>
          </cell>
        </row>
        <row r="1192">
          <cell r="F1192" t="str">
            <v>67/MK-BCN</v>
          </cell>
          <cell r="Q1192">
            <v>0.50470740000000003</v>
          </cell>
        </row>
        <row r="1193">
          <cell r="Q1193">
            <v>0.20044999999999999</v>
          </cell>
        </row>
        <row r="1194">
          <cell r="Q1194">
            <v>0.28747999999999996</v>
          </cell>
        </row>
        <row r="1195">
          <cell r="Q1195">
            <v>9.0880000000000008E-4</v>
          </cell>
        </row>
        <row r="1196">
          <cell r="Q1196">
            <v>6.8494000000000003E-3</v>
          </cell>
        </row>
        <row r="1197">
          <cell r="Q1197">
            <v>1.5407999999999999E-3</v>
          </cell>
        </row>
        <row r="1198">
          <cell r="Q1198">
            <v>6.2111999999999992E-3</v>
          </cell>
        </row>
        <row r="1199">
          <cell r="Q1199">
            <v>1.2672E-3</v>
          </cell>
        </row>
        <row r="1200">
          <cell r="F1200" t="str">
            <v>04.9302/66.BCN</v>
          </cell>
          <cell r="Q1200">
            <v>0.48792999999999997</v>
          </cell>
        </row>
        <row r="1201">
          <cell r="Q1201">
            <v>0</v>
          </cell>
        </row>
        <row r="1202">
          <cell r="F1202" t="str">
            <v>67/MK-BCN</v>
          </cell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F1205" t="str">
            <v>66/QÑ-BCN</v>
          </cell>
          <cell r="Q1205">
            <v>0</v>
          </cell>
        </row>
        <row r="1206">
          <cell r="Q1206">
            <v>0</v>
          </cell>
        </row>
        <row r="1207">
          <cell r="F1207" t="str">
            <v>67/MK-BCN</v>
          </cell>
          <cell r="Q1207">
            <v>4.1116419999999998</v>
          </cell>
        </row>
        <row r="1208">
          <cell r="Q1208">
            <v>0</v>
          </cell>
        </row>
        <row r="1209">
          <cell r="Q1209">
            <v>0.16818</v>
          </cell>
        </row>
        <row r="1210">
          <cell r="Q1210">
            <v>0.78770999999999991</v>
          </cell>
        </row>
        <row r="1211">
          <cell r="Q1211">
            <v>0</v>
          </cell>
        </row>
        <row r="1212">
          <cell r="Q1212">
            <v>3.0228200000000007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7.3891999999999999E-2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3.1040000000000002E-2</v>
          </cell>
        </row>
        <row r="1220">
          <cell r="Q1220">
            <v>2.8000000000000004E-2</v>
          </cell>
        </row>
        <row r="1221">
          <cell r="Q1221">
            <v>0</v>
          </cell>
        </row>
        <row r="1222">
          <cell r="Q1222">
            <v>0.78770999999999991</v>
          </cell>
        </row>
        <row r="1223">
          <cell r="F1223" t="str">
            <v>04.9202/66.BCN</v>
          </cell>
          <cell r="Q1223">
            <v>3.3239320000000001</v>
          </cell>
        </row>
        <row r="1224">
          <cell r="Q1224">
            <v>0</v>
          </cell>
        </row>
        <row r="1225">
          <cell r="F1225" t="str">
            <v>04.9203/66.BCN</v>
          </cell>
          <cell r="Q1225">
            <v>0</v>
          </cell>
        </row>
        <row r="1226">
          <cell r="F1226" t="str">
            <v>TT</v>
          </cell>
          <cell r="Q1226">
            <v>0</v>
          </cell>
        </row>
        <row r="1227">
          <cell r="F1227" t="str">
            <v>TT</v>
          </cell>
          <cell r="Q1227">
            <v>0</v>
          </cell>
        </row>
        <row r="1228">
          <cell r="F1228" t="str">
            <v>67/MK-BCN</v>
          </cell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F1233" t="str">
            <v>04.9102/66.BCN</v>
          </cell>
          <cell r="Q1233">
            <v>0</v>
          </cell>
        </row>
        <row r="1234">
          <cell r="Q1234">
            <v>0</v>
          </cell>
        </row>
        <row r="1235">
          <cell r="F1235" t="str">
            <v>04.9203/66.BCN</v>
          </cell>
          <cell r="Q1235">
            <v>0</v>
          </cell>
        </row>
        <row r="1236">
          <cell r="F1236" t="str">
            <v>TT</v>
          </cell>
          <cell r="Q1236">
            <v>0</v>
          </cell>
        </row>
        <row r="1237">
          <cell r="F1237" t="str">
            <v>TT</v>
          </cell>
          <cell r="Q1237">
            <v>0</v>
          </cell>
        </row>
        <row r="1238">
          <cell r="F1238" t="str">
            <v>67/MK-BCN</v>
          </cell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F1251" t="str">
            <v>04.9102/66.BCN</v>
          </cell>
          <cell r="Q1251">
            <v>0</v>
          </cell>
        </row>
        <row r="1252">
          <cell r="Q1252">
            <v>0</v>
          </cell>
        </row>
        <row r="1253">
          <cell r="F1253" t="str">
            <v>67/MK-BCN</v>
          </cell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F1258" t="str">
            <v>04.9302/66.BCN</v>
          </cell>
          <cell r="Q1258">
            <v>0</v>
          </cell>
        </row>
        <row r="1259">
          <cell r="Q1259">
            <v>0</v>
          </cell>
        </row>
        <row r="1260">
          <cell r="F1260" t="str">
            <v>67/MK-BCN</v>
          </cell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F1264" t="str">
            <v>04.9302/66.BCN</v>
          </cell>
          <cell r="Q1264">
            <v>0</v>
          </cell>
        </row>
        <row r="1265">
          <cell r="Q1265">
            <v>0</v>
          </cell>
        </row>
        <row r="1266">
          <cell r="F1266" t="str">
            <v>04.9302/66.BCN</v>
          </cell>
          <cell r="Q1266">
            <v>0</v>
          </cell>
        </row>
        <row r="1267">
          <cell r="Q1267">
            <v>0</v>
          </cell>
        </row>
        <row r="1268">
          <cell r="F1268" t="str">
            <v>67/MK-BCN</v>
          </cell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F1283" t="str">
            <v>04.9302/66.BCN</v>
          </cell>
          <cell r="Q1283">
            <v>0</v>
          </cell>
        </row>
        <row r="1284">
          <cell r="Q1284">
            <v>0</v>
          </cell>
        </row>
        <row r="1285">
          <cell r="F1285" t="str">
            <v>67/MK-BCN</v>
          </cell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F1290" t="str">
            <v>04.9302/66.BCN</v>
          </cell>
          <cell r="Q1290">
            <v>0</v>
          </cell>
        </row>
        <row r="1291">
          <cell r="Q1291">
            <v>0</v>
          </cell>
        </row>
        <row r="1292">
          <cell r="F1292" t="str">
            <v>67/MK-BCN</v>
          </cell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F1298" t="str">
            <v>04.9302/66.BCN</v>
          </cell>
          <cell r="Q1298">
            <v>0</v>
          </cell>
        </row>
        <row r="1299">
          <cell r="Q1299">
            <v>0</v>
          </cell>
        </row>
        <row r="1300">
          <cell r="F1300" t="str">
            <v>67/MK-BCN</v>
          </cell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F1305" t="str">
            <v>04.9302/66.BCN</v>
          </cell>
          <cell r="Q1305">
            <v>0</v>
          </cell>
        </row>
        <row r="1306">
          <cell r="Q1306">
            <v>0</v>
          </cell>
        </row>
        <row r="1307">
          <cell r="F1307" t="str">
            <v>67/MK-BCN</v>
          </cell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F1313" t="str">
            <v>67/MK-BCN</v>
          </cell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F1317" t="str">
            <v>04.9302/66.BCN</v>
          </cell>
          <cell r="Q1317">
            <v>0</v>
          </cell>
        </row>
        <row r="1318">
          <cell r="Q1318">
            <v>0</v>
          </cell>
        </row>
        <row r="1319">
          <cell r="F1319" t="str">
            <v>67/MK-BCN</v>
          </cell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F1324" t="str">
            <v>04.9302/66.BCN</v>
          </cell>
          <cell r="Q1324">
            <v>0</v>
          </cell>
        </row>
        <row r="1325">
          <cell r="Q1325">
            <v>0</v>
          </cell>
        </row>
        <row r="1326">
          <cell r="F1326" t="str">
            <v>04.9203.2/66.BCN</v>
          </cell>
          <cell r="Q1326">
            <v>1</v>
          </cell>
        </row>
        <row r="1327">
          <cell r="F1327" t="str">
            <v>05.5101/67.BCN</v>
          </cell>
          <cell r="Q1327">
            <v>1</v>
          </cell>
        </row>
        <row r="1328">
          <cell r="F1328" t="str">
            <v>TT</v>
          </cell>
          <cell r="Q1328">
            <v>0</v>
          </cell>
        </row>
        <row r="1329">
          <cell r="F1329" t="str">
            <v>TT</v>
          </cell>
          <cell r="Q1329">
            <v>1</v>
          </cell>
        </row>
        <row r="1330">
          <cell r="Q1330">
            <v>0</v>
          </cell>
        </row>
        <row r="1331">
          <cell r="F1331" t="str">
            <v>04.9203.2/66.BCN</v>
          </cell>
          <cell r="Q1331">
            <v>0</v>
          </cell>
        </row>
        <row r="1332">
          <cell r="F1332" t="str">
            <v>05.5101/67.BCN</v>
          </cell>
          <cell r="Q1332">
            <v>0</v>
          </cell>
        </row>
        <row r="1333">
          <cell r="F1333" t="str">
            <v>TT</v>
          </cell>
          <cell r="Q1333">
            <v>0</v>
          </cell>
        </row>
        <row r="1334">
          <cell r="F1334" t="str">
            <v>TT</v>
          </cell>
          <cell r="Q1334">
            <v>0</v>
          </cell>
        </row>
        <row r="1335">
          <cell r="F1335" t="str">
            <v>67/MK-BCN</v>
          </cell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F1341" t="str">
            <v>04.9102/66.BCN</v>
          </cell>
          <cell r="Q1341">
            <v>0</v>
          </cell>
        </row>
        <row r="1342">
          <cell r="Q1342">
            <v>0</v>
          </cell>
        </row>
        <row r="1343">
          <cell r="F1343" t="str">
            <v>67/SON-BCN</v>
          </cell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F1348" t="str">
            <v>04.9302/66.BCN</v>
          </cell>
          <cell r="Q1348">
            <v>0</v>
          </cell>
        </row>
        <row r="1349">
          <cell r="Q1349">
            <v>0</v>
          </cell>
        </row>
        <row r="1350">
          <cell r="F1350" t="str">
            <v>ZI.8110</v>
          </cell>
          <cell r="Q1350">
            <v>0</v>
          </cell>
        </row>
        <row r="1351">
          <cell r="F1351" t="str">
            <v>TT</v>
          </cell>
          <cell r="Q1351">
            <v>0</v>
          </cell>
        </row>
        <row r="1352">
          <cell r="F1352" t="str">
            <v>TT</v>
          </cell>
          <cell r="Q1352">
            <v>0</v>
          </cell>
        </row>
        <row r="1353">
          <cell r="F1353" t="str">
            <v>ZJ.1130</v>
          </cell>
          <cell r="Q1353">
            <v>0</v>
          </cell>
        </row>
        <row r="1354">
          <cell r="F1354" t="str">
            <v>ZK.6150</v>
          </cell>
          <cell r="Q1354">
            <v>0</v>
          </cell>
        </row>
        <row r="1355">
          <cell r="F1355" t="str">
            <v>ZK.4150</v>
          </cell>
          <cell r="Q1355">
            <v>0</v>
          </cell>
        </row>
        <row r="1356">
          <cell r="F1356" t="str">
            <v>ZJ.7220</v>
          </cell>
          <cell r="Q1356">
            <v>0</v>
          </cell>
        </row>
        <row r="1357">
          <cell r="F1357" t="str">
            <v>ZM.1210</v>
          </cell>
          <cell r="Q1357">
            <v>0</v>
          </cell>
        </row>
        <row r="1358">
          <cell r="F1358" t="str">
            <v>ZM.2110</v>
          </cell>
          <cell r="Q1358">
            <v>0</v>
          </cell>
        </row>
        <row r="1359">
          <cell r="F1359" t="str">
            <v>ZJ.7240</v>
          </cell>
          <cell r="Q1359">
            <v>0</v>
          </cell>
        </row>
        <row r="1360">
          <cell r="F1360" t="str">
            <v>ZM.1240</v>
          </cell>
          <cell r="Q1360">
            <v>0</v>
          </cell>
        </row>
        <row r="1361">
          <cell r="F1361" t="str">
            <v>ZM.2140</v>
          </cell>
          <cell r="Q1361">
            <v>0</v>
          </cell>
        </row>
        <row r="1362">
          <cell r="F1362" t="str">
            <v>TT</v>
          </cell>
          <cell r="Q1362">
            <v>0</v>
          </cell>
        </row>
        <row r="1363">
          <cell r="F1363" t="str">
            <v>TT</v>
          </cell>
          <cell r="Q1363">
            <v>0</v>
          </cell>
        </row>
        <row r="1364">
          <cell r="F1364" t="str">
            <v>TT</v>
          </cell>
          <cell r="Q1364">
            <v>0</v>
          </cell>
        </row>
        <row r="1365">
          <cell r="F1365" t="str">
            <v>ZK.8120</v>
          </cell>
          <cell r="Q1365">
            <v>0</v>
          </cell>
        </row>
        <row r="1366">
          <cell r="F1366" t="str">
            <v>ZJ.7272</v>
          </cell>
          <cell r="Q1366">
            <v>0</v>
          </cell>
        </row>
        <row r="1367">
          <cell r="F1367" t="str">
            <v>ZM.1272</v>
          </cell>
          <cell r="Q1367">
            <v>0</v>
          </cell>
        </row>
        <row r="1368">
          <cell r="F1368" t="str">
            <v>ZM.1160</v>
          </cell>
          <cell r="Q1368">
            <v>0</v>
          </cell>
        </row>
        <row r="1369">
          <cell r="F1369" t="str">
            <v>ZI.5120</v>
          </cell>
          <cell r="Q1369">
            <v>0</v>
          </cell>
        </row>
        <row r="1370">
          <cell r="F1370" t="str">
            <v>ZJ.7275</v>
          </cell>
          <cell r="Q1370">
            <v>0</v>
          </cell>
        </row>
        <row r="1371">
          <cell r="F1371" t="str">
            <v>ZM.1275</v>
          </cell>
          <cell r="Q1371">
            <v>0</v>
          </cell>
        </row>
        <row r="1372">
          <cell r="F1372" t="str">
            <v>ZM.2240</v>
          </cell>
          <cell r="Q1372">
            <v>0</v>
          </cell>
        </row>
        <row r="1373">
          <cell r="F1373" t="str">
            <v>ZM.1160</v>
          </cell>
          <cell r="Q1373">
            <v>0</v>
          </cell>
        </row>
        <row r="1374">
          <cell r="F1374" t="str">
            <v>TT</v>
          </cell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F1378" t="str">
            <v>BA.1442</v>
          </cell>
          <cell r="Q1378">
            <v>116.3210625</v>
          </cell>
        </row>
        <row r="1379">
          <cell r="F1379" t="str">
            <v>HA.1111SR</v>
          </cell>
          <cell r="Q1379">
            <v>1.46</v>
          </cell>
        </row>
        <row r="1380">
          <cell r="F1380" t="str">
            <v>HA.1213</v>
          </cell>
          <cell r="Q1380">
            <v>7.5599999999999987</v>
          </cell>
        </row>
        <row r="1381">
          <cell r="F1381" t="str">
            <v>KA.1220</v>
          </cell>
          <cell r="Q1381">
            <v>0.17359999999999998</v>
          </cell>
        </row>
        <row r="1382">
          <cell r="Q1382">
            <v>3.9199999999999999E-2</v>
          </cell>
        </row>
        <row r="1383">
          <cell r="Q1383">
            <v>0.13439999999999999</v>
          </cell>
        </row>
        <row r="1384">
          <cell r="F1384" t="str">
            <v>HA.2333</v>
          </cell>
          <cell r="Q1384">
            <v>2.16</v>
          </cell>
        </row>
        <row r="1385">
          <cell r="F1385" t="str">
            <v>KA.2120</v>
          </cell>
          <cell r="Q1385">
            <v>0.21840000000000001</v>
          </cell>
        </row>
        <row r="1386">
          <cell r="F1386" t="str">
            <v>B3-13e/CÑ79/57C</v>
          </cell>
          <cell r="Q1386">
            <v>0.1895</v>
          </cell>
        </row>
        <row r="1387">
          <cell r="F1387" t="str">
            <v>BB.1112</v>
          </cell>
          <cell r="Q1387">
            <v>116.3210625</v>
          </cell>
        </row>
        <row r="1388">
          <cell r="F1388" t="str">
            <v>IA.1110</v>
          </cell>
          <cell r="Q1388">
            <v>0.29691000000000001</v>
          </cell>
        </row>
        <row r="1389">
          <cell r="F1389" t="str">
            <v>IA.1120</v>
          </cell>
          <cell r="Q1389">
            <v>0.35523000000000005</v>
          </cell>
        </row>
        <row r="1390">
          <cell r="F1390" t="str">
            <v>IA.1130</v>
          </cell>
          <cell r="Q1390">
            <v>0</v>
          </cell>
        </row>
        <row r="1391">
          <cell r="Q1391">
            <v>0</v>
          </cell>
        </row>
        <row r="1392">
          <cell r="F1392" t="str">
            <v>BA.1442</v>
          </cell>
          <cell r="Q1392">
            <v>32.648062500000002</v>
          </cell>
        </row>
        <row r="1393">
          <cell r="F1393" t="str">
            <v>HA.1111SR</v>
          </cell>
          <cell r="Q1393">
            <v>0</v>
          </cell>
        </row>
        <row r="1394">
          <cell r="F1394" t="str">
            <v>HA.1213</v>
          </cell>
          <cell r="Q1394">
            <v>1.6800000000000002</v>
          </cell>
        </row>
        <row r="1395">
          <cell r="F1395" t="str">
            <v>KA.1220</v>
          </cell>
          <cell r="Q1395">
            <v>6.2E-2</v>
          </cell>
        </row>
        <row r="1396">
          <cell r="Q1396">
            <v>1.4400000000000001E-2</v>
          </cell>
        </row>
        <row r="1397">
          <cell r="Q1397">
            <v>4.7599999999999996E-2</v>
          </cell>
        </row>
        <row r="1398">
          <cell r="F1398" t="str">
            <v>HA.2333</v>
          </cell>
          <cell r="Q1398">
            <v>0.72000000000000008</v>
          </cell>
        </row>
        <row r="1399">
          <cell r="F1399" t="str">
            <v>KA.2120</v>
          </cell>
          <cell r="Q1399">
            <v>7.4399999999999994E-2</v>
          </cell>
        </row>
        <row r="1400">
          <cell r="F1400" t="str">
            <v>B3-13e/CÑ79/57C</v>
          </cell>
          <cell r="Q1400">
            <v>0</v>
          </cell>
        </row>
        <row r="1401">
          <cell r="F1401" t="str">
            <v>BB.1112</v>
          </cell>
          <cell r="Q1401">
            <v>32.648062500000002</v>
          </cell>
        </row>
        <row r="1402">
          <cell r="F1402" t="str">
            <v>IA.1110</v>
          </cell>
          <cell r="Q1402">
            <v>9.2760000000000009E-2</v>
          </cell>
        </row>
        <row r="1403">
          <cell r="F1403" t="str">
            <v>IA.1120</v>
          </cell>
          <cell r="Q1403">
            <v>0.11695</v>
          </cell>
        </row>
        <row r="1404">
          <cell r="F1404" t="str">
            <v>IA.1130</v>
          </cell>
          <cell r="Q1404">
            <v>0</v>
          </cell>
        </row>
        <row r="1405">
          <cell r="Q1405">
            <v>0</v>
          </cell>
        </row>
        <row r="1406">
          <cell r="F1406" t="str">
            <v>HA.2323</v>
          </cell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F1409" t="str">
            <v>KA.2120</v>
          </cell>
          <cell r="Q1409">
            <v>0.58240000000000003</v>
          </cell>
        </row>
        <row r="1410">
          <cell r="Q1410">
            <v>0.21840000000000001</v>
          </cell>
        </row>
        <row r="1411">
          <cell r="Q1411">
            <v>0.36399999999999999</v>
          </cell>
        </row>
        <row r="1412">
          <cell r="F1412" t="str">
            <v>IA.2211</v>
          </cell>
          <cell r="Q1412">
            <v>0.10627</v>
          </cell>
        </row>
        <row r="1413">
          <cell r="F1413" t="str">
            <v>IA.2221</v>
          </cell>
          <cell r="Q1413">
            <v>0.63244</v>
          </cell>
        </row>
        <row r="1414">
          <cell r="F1414" t="str">
            <v>IA.2231</v>
          </cell>
          <cell r="Q1414">
            <v>0</v>
          </cell>
        </row>
        <row r="1415">
          <cell r="Q1415">
            <v>0</v>
          </cell>
        </row>
        <row r="1416">
          <cell r="F1416" t="str">
            <v>HA.3113</v>
          </cell>
          <cell r="Q1416">
            <v>2.8600000000000003</v>
          </cell>
        </row>
        <row r="1417">
          <cell r="F1417" t="str">
            <v>KA.2210</v>
          </cell>
          <cell r="Q1417">
            <v>0.38400000000000006</v>
          </cell>
        </row>
        <row r="1418">
          <cell r="Q1418">
            <v>0.28800000000000003</v>
          </cell>
        </row>
        <row r="1419">
          <cell r="Q1419">
            <v>9.6000000000000016E-2</v>
          </cell>
        </row>
        <row r="1420">
          <cell r="F1420" t="str">
            <v>IA.2311</v>
          </cell>
          <cell r="Q1420">
            <v>5.9150000000000001E-2</v>
          </cell>
        </row>
        <row r="1421">
          <cell r="F1421" t="str">
            <v>IA.2321</v>
          </cell>
          <cell r="Q1421">
            <v>0.26962999999999998</v>
          </cell>
        </row>
        <row r="1422">
          <cell r="F1422" t="str">
            <v>IA.2331</v>
          </cell>
          <cell r="Q1422">
            <v>0</v>
          </cell>
        </row>
        <row r="1423">
          <cell r="Q1423">
            <v>0</v>
          </cell>
        </row>
        <row r="1424">
          <cell r="F1424" t="str">
            <v>HA.3113</v>
          </cell>
          <cell r="Q1424">
            <v>12.62</v>
          </cell>
        </row>
        <row r="1425">
          <cell r="F1425" t="str">
            <v>KA.2210</v>
          </cell>
          <cell r="Q1425">
            <v>1.6805999999999999</v>
          </cell>
        </row>
        <row r="1426">
          <cell r="Q1426">
            <v>0.32159999999999994</v>
          </cell>
        </row>
        <row r="1427">
          <cell r="Q1427">
            <v>0.16079999999999997</v>
          </cell>
        </row>
        <row r="1428">
          <cell r="Q1428">
            <v>0.1782</v>
          </cell>
        </row>
        <row r="1429">
          <cell r="Q1429">
            <v>0.45359999999999995</v>
          </cell>
        </row>
        <row r="1430">
          <cell r="Q1430">
            <v>0.52800000000000002</v>
          </cell>
        </row>
        <row r="1431">
          <cell r="Q1431">
            <v>3.8400000000000011E-2</v>
          </cell>
        </row>
        <row r="1432">
          <cell r="F1432" t="str">
            <v>IA.2311</v>
          </cell>
          <cell r="Q1432">
            <v>0.29281999999999997</v>
          </cell>
        </row>
        <row r="1433">
          <cell r="F1433" t="str">
            <v>IA.2321</v>
          </cell>
          <cell r="Q1433">
            <v>1.0415800000000002</v>
          </cell>
        </row>
        <row r="1434">
          <cell r="Q1434">
            <v>0</v>
          </cell>
        </row>
        <row r="1435">
          <cell r="F1435" t="str">
            <v>HA.3213</v>
          </cell>
          <cell r="Q1435">
            <v>17.14</v>
          </cell>
        </row>
        <row r="1436">
          <cell r="F1436" t="str">
            <v>KA.2310</v>
          </cell>
          <cell r="Q1436">
            <v>1.7135999999999998</v>
          </cell>
        </row>
        <row r="1437">
          <cell r="F1437" t="str">
            <v>IA.2511</v>
          </cell>
          <cell r="Q1437">
            <v>1.22519</v>
          </cell>
        </row>
        <row r="1438">
          <cell r="Q1438">
            <v>0</v>
          </cell>
        </row>
        <row r="1439">
          <cell r="F1439" t="str">
            <v>NB.2120</v>
          </cell>
          <cell r="Q1439">
            <v>9</v>
          </cell>
        </row>
        <row r="1440">
          <cell r="F1440" t="str">
            <v>TT</v>
          </cell>
          <cell r="Q1440">
            <v>9</v>
          </cell>
        </row>
        <row r="1441">
          <cell r="Q1441">
            <v>0</v>
          </cell>
        </row>
        <row r="1442">
          <cell r="F1442" t="str">
            <v>ZJ.7275</v>
          </cell>
          <cell r="Q1442">
            <v>0.02</v>
          </cell>
        </row>
        <row r="1443">
          <cell r="F1443" t="str">
            <v>ZM.1275</v>
          </cell>
          <cell r="Q1443">
            <v>0</v>
          </cell>
        </row>
        <row r="1444">
          <cell r="F1444" t="str">
            <v>ZM.2240</v>
          </cell>
          <cell r="Q1444">
            <v>4</v>
          </cell>
        </row>
        <row r="1445">
          <cell r="F1445" t="str">
            <v>ZM.1160</v>
          </cell>
          <cell r="Q1445">
            <v>4</v>
          </cell>
        </row>
        <row r="1446">
          <cell r="Q1446">
            <v>0</v>
          </cell>
        </row>
        <row r="1447">
          <cell r="F1447" t="str">
            <v>BA.1442</v>
          </cell>
          <cell r="Q1447">
            <v>24.685333333333336</v>
          </cell>
        </row>
        <row r="1448">
          <cell r="F1448" t="str">
            <v>HA.1111</v>
          </cell>
          <cell r="Q1448">
            <v>13.04</v>
          </cell>
        </row>
        <row r="1449">
          <cell r="Q1449">
            <v>1.6800000000000002</v>
          </cell>
        </row>
        <row r="1450">
          <cell r="Q1450">
            <v>16</v>
          </cell>
        </row>
        <row r="1451">
          <cell r="Q1451">
            <v>-4.6399999999999997</v>
          </cell>
        </row>
        <row r="1452">
          <cell r="F1452" t="str">
            <v>GI.2114</v>
          </cell>
          <cell r="Q1452">
            <v>15</v>
          </cell>
        </row>
        <row r="1453">
          <cell r="Q1453">
            <v>12.600000000000001</v>
          </cell>
        </row>
        <row r="1454">
          <cell r="Q1454">
            <v>4.2</v>
          </cell>
        </row>
        <row r="1455">
          <cell r="Q1455">
            <v>-1.8</v>
          </cell>
        </row>
        <row r="1456">
          <cell r="F1456" t="str">
            <v>GG.2214</v>
          </cell>
          <cell r="Q1456">
            <v>5.6000000000000005</v>
          </cell>
        </row>
        <row r="1457">
          <cell r="F1457" t="str">
            <v>GG.2214</v>
          </cell>
          <cell r="Q1457">
            <v>2.88</v>
          </cell>
        </row>
        <row r="1458">
          <cell r="F1458" t="str">
            <v>PA.1214</v>
          </cell>
          <cell r="Q1458">
            <v>30</v>
          </cell>
        </row>
        <row r="1459">
          <cell r="F1459" t="str">
            <v>PA.3114B</v>
          </cell>
          <cell r="Q1459">
            <v>383.20000000000005</v>
          </cell>
        </row>
        <row r="1460">
          <cell r="Q1460">
            <v>19.600000000000001</v>
          </cell>
        </row>
        <row r="1461">
          <cell r="Q1461">
            <v>108</v>
          </cell>
        </row>
        <row r="1462">
          <cell r="Q1462">
            <v>189</v>
          </cell>
        </row>
        <row r="1463">
          <cell r="Q1463">
            <v>66.599999999999994</v>
          </cell>
        </row>
        <row r="1464">
          <cell r="F1464" t="str">
            <v>PA.4214</v>
          </cell>
          <cell r="Q1464">
            <v>120</v>
          </cell>
        </row>
        <row r="1465">
          <cell r="F1465" t="str">
            <v>RB.2125</v>
          </cell>
          <cell r="Q1465">
            <v>189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F1468" t="str">
            <v>UD.3220SR1</v>
          </cell>
          <cell r="Q1468">
            <v>96</v>
          </cell>
        </row>
        <row r="1469">
          <cell r="F1469" t="str">
            <v>UC.4210SR</v>
          </cell>
          <cell r="Q1469">
            <v>62.4</v>
          </cell>
        </row>
        <row r="1470">
          <cell r="F1470" t="str">
            <v>UB.1110</v>
          </cell>
          <cell r="Q1470">
            <v>150</v>
          </cell>
        </row>
        <row r="1471">
          <cell r="F1471" t="str">
            <v>UC.3110</v>
          </cell>
          <cell r="Q1471">
            <v>150</v>
          </cell>
        </row>
        <row r="1472">
          <cell r="F1472" t="str">
            <v>UB.1120</v>
          </cell>
          <cell r="Q1472">
            <v>383.20000000000005</v>
          </cell>
        </row>
        <row r="1473">
          <cell r="F1473" t="str">
            <v>UC.3120</v>
          </cell>
          <cell r="Q1473">
            <v>383.20000000000005</v>
          </cell>
        </row>
        <row r="1474">
          <cell r="F1474" t="str">
            <v>BB.1411</v>
          </cell>
          <cell r="Q1474">
            <v>80</v>
          </cell>
        </row>
        <row r="1475">
          <cell r="F1475" t="str">
            <v>SA.4110</v>
          </cell>
          <cell r="Q1475">
            <v>108</v>
          </cell>
        </row>
        <row r="1476">
          <cell r="F1476" t="str">
            <v>SA.4110</v>
          </cell>
          <cell r="Q1476">
            <v>52</v>
          </cell>
        </row>
        <row r="1477">
          <cell r="F1477" t="str">
            <v>SA.7111</v>
          </cell>
          <cell r="Q1477">
            <v>61.6</v>
          </cell>
        </row>
        <row r="1478">
          <cell r="Q1478">
            <v>108</v>
          </cell>
        </row>
        <row r="1479">
          <cell r="Q1479">
            <v>-46.4</v>
          </cell>
        </row>
        <row r="1480">
          <cell r="F1480" t="str">
            <v>QA.1310</v>
          </cell>
          <cell r="Q1480">
            <v>4.8000000000000007</v>
          </cell>
        </row>
        <row r="1481">
          <cell r="F1481" t="str">
            <v>BB.1112</v>
          </cell>
          <cell r="Q1481">
            <v>24.685333333333336</v>
          </cell>
        </row>
        <row r="1482">
          <cell r="F1482" t="str">
            <v>RC.1110</v>
          </cell>
          <cell r="Q1482">
            <v>10</v>
          </cell>
        </row>
        <row r="1483">
          <cell r="Q1483">
            <v>9.6800000000000015</v>
          </cell>
        </row>
        <row r="1484">
          <cell r="Q1484">
            <v>3.7949999999999995</v>
          </cell>
        </row>
        <row r="1485">
          <cell r="F1485" t="str">
            <v>ZI.5120</v>
          </cell>
          <cell r="Q1485">
            <v>4</v>
          </cell>
        </row>
        <row r="1486">
          <cell r="F1486" t="str">
            <v>TT</v>
          </cell>
          <cell r="Q1486">
            <v>2.7949999999999999</v>
          </cell>
        </row>
        <row r="1487">
          <cell r="F1487" t="str">
            <v>TT</v>
          </cell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F1495" t="str">
            <v>BA.1442</v>
          </cell>
          <cell r="Q1495">
            <v>0</v>
          </cell>
        </row>
        <row r="1496">
          <cell r="F1496" t="str">
            <v>HA.1111SR</v>
          </cell>
          <cell r="Q1496">
            <v>0</v>
          </cell>
        </row>
        <row r="1497">
          <cell r="F1497" t="str">
            <v>HA.1213</v>
          </cell>
          <cell r="Q1497">
            <v>0</v>
          </cell>
        </row>
        <row r="1498">
          <cell r="F1498" t="str">
            <v>KA.1220</v>
          </cell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F1501" t="str">
            <v>HA.2333</v>
          </cell>
          <cell r="Q1501">
            <v>0</v>
          </cell>
        </row>
        <row r="1502">
          <cell r="F1502" t="str">
            <v>KA.2120</v>
          </cell>
          <cell r="Q1502">
            <v>0</v>
          </cell>
        </row>
        <row r="1503">
          <cell r="F1503" t="str">
            <v>B3-13e/CÑ79/57C</v>
          </cell>
          <cell r="Q1503">
            <v>0</v>
          </cell>
        </row>
        <row r="1504">
          <cell r="F1504" t="str">
            <v>BB.1112</v>
          </cell>
          <cell r="Q1504">
            <v>0</v>
          </cell>
        </row>
        <row r="1505">
          <cell r="F1505" t="str">
            <v>IA.1130</v>
          </cell>
          <cell r="Q1505">
            <v>0</v>
          </cell>
        </row>
        <row r="1506">
          <cell r="F1506" t="str">
            <v>IA.1130</v>
          </cell>
          <cell r="Q1506">
            <v>0</v>
          </cell>
        </row>
        <row r="1507">
          <cell r="F1507" t="str">
            <v>IA.1130</v>
          </cell>
          <cell r="Q1507">
            <v>0</v>
          </cell>
        </row>
        <row r="1508">
          <cell r="Q1508">
            <v>0</v>
          </cell>
        </row>
        <row r="1509">
          <cell r="F1509" t="str">
            <v>HA.2323</v>
          </cell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F1516" t="str">
            <v>KA.2120</v>
          </cell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F1523" t="str">
            <v>IA.2231</v>
          </cell>
          <cell r="Q1523">
            <v>0</v>
          </cell>
        </row>
        <row r="1524">
          <cell r="F1524" t="str">
            <v>IA.2231</v>
          </cell>
          <cell r="Q1524">
            <v>0</v>
          </cell>
        </row>
        <row r="1525">
          <cell r="F1525" t="str">
            <v>IA.2231</v>
          </cell>
          <cell r="Q1525">
            <v>0</v>
          </cell>
        </row>
        <row r="1526">
          <cell r="Q1526">
            <v>0</v>
          </cell>
        </row>
        <row r="1527">
          <cell r="F1527" t="str">
            <v>HA.3113</v>
          </cell>
          <cell r="Q1527">
            <v>0</v>
          </cell>
        </row>
        <row r="1528">
          <cell r="F1528" t="str">
            <v>KA.2210</v>
          </cell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F1535" t="str">
            <v>IA.2331</v>
          </cell>
          <cell r="Q1535">
            <v>0</v>
          </cell>
        </row>
        <row r="1536">
          <cell r="F1536" t="str">
            <v>IA.2331</v>
          </cell>
          <cell r="Q1536">
            <v>0</v>
          </cell>
        </row>
        <row r="1537">
          <cell r="F1537" t="str">
            <v>IA.2331</v>
          </cell>
          <cell r="Q1537">
            <v>0</v>
          </cell>
        </row>
        <row r="1538">
          <cell r="Q1538">
            <v>0</v>
          </cell>
        </row>
        <row r="1539">
          <cell r="F1539" t="str">
            <v>HA.3113</v>
          </cell>
          <cell r="Q1539">
            <v>0</v>
          </cell>
        </row>
        <row r="1540">
          <cell r="F1540" t="str">
            <v>KA.2210</v>
          </cell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F1544" t="str">
            <v>IA.2331</v>
          </cell>
          <cell r="Q1544">
            <v>0</v>
          </cell>
        </row>
        <row r="1545">
          <cell r="F1545" t="str">
            <v>IA.2331</v>
          </cell>
          <cell r="Q1545">
            <v>0</v>
          </cell>
        </row>
        <row r="1546">
          <cell r="Q1546">
            <v>0</v>
          </cell>
        </row>
        <row r="1547">
          <cell r="F1547" t="str">
            <v>HA.3313</v>
          </cell>
          <cell r="Q1547">
            <v>0</v>
          </cell>
        </row>
        <row r="1548">
          <cell r="F1548" t="str">
            <v>KA.2320</v>
          </cell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F1560" t="str">
            <v>IA.2411</v>
          </cell>
          <cell r="Q1560">
            <v>0</v>
          </cell>
        </row>
        <row r="1561">
          <cell r="F1561" t="str">
            <v>IA.2421</v>
          </cell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F1564" t="str">
            <v>HA.3113</v>
          </cell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F1568" t="str">
            <v>KA.2210</v>
          </cell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F1572" t="str">
            <v>IA.2331</v>
          </cell>
          <cell r="Q1572">
            <v>0</v>
          </cell>
        </row>
        <row r="1573">
          <cell r="F1573" t="str">
            <v>IA.2331</v>
          </cell>
          <cell r="Q1573">
            <v>0</v>
          </cell>
        </row>
        <row r="1574">
          <cell r="Q1574">
            <v>0</v>
          </cell>
        </row>
        <row r="1575">
          <cell r="F1575" t="str">
            <v>HA.3213</v>
          </cell>
          <cell r="Q1575">
            <v>0</v>
          </cell>
        </row>
        <row r="1576">
          <cell r="F1576" t="str">
            <v>KA.2310</v>
          </cell>
          <cell r="Q1576">
            <v>0</v>
          </cell>
        </row>
        <row r="1577">
          <cell r="F1577" t="str">
            <v>IA.2531</v>
          </cell>
          <cell r="Q1577">
            <v>0</v>
          </cell>
        </row>
        <row r="1578">
          <cell r="Q1578">
            <v>0</v>
          </cell>
        </row>
        <row r="1579">
          <cell r="F1579" t="str">
            <v>HA.3213</v>
          </cell>
          <cell r="Q1579">
            <v>0</v>
          </cell>
        </row>
        <row r="1580">
          <cell r="F1580" t="str">
            <v>KA.2310</v>
          </cell>
          <cell r="Q1580">
            <v>0</v>
          </cell>
        </row>
        <row r="1581">
          <cell r="F1581" t="str">
            <v>HA.2113</v>
          </cell>
          <cell r="Q1581">
            <v>0</v>
          </cell>
        </row>
        <row r="1582">
          <cell r="F1582" t="str">
            <v>KA.2510</v>
          </cell>
          <cell r="Q1582">
            <v>0</v>
          </cell>
        </row>
        <row r="1583">
          <cell r="F1583" t="str">
            <v>IA.2111</v>
          </cell>
          <cell r="Q1583">
            <v>0</v>
          </cell>
        </row>
        <row r="1584">
          <cell r="Q1584">
            <v>0</v>
          </cell>
        </row>
        <row r="1585">
          <cell r="F1585" t="str">
            <v>HG.4113</v>
          </cell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F1590" t="str">
            <v>KP.2310</v>
          </cell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F1595" t="str">
            <v>IB.2511</v>
          </cell>
          <cell r="Q1595">
            <v>0</v>
          </cell>
        </row>
        <row r="1596">
          <cell r="F1596" t="str">
            <v>LA.5110</v>
          </cell>
          <cell r="Q1596">
            <v>0</v>
          </cell>
        </row>
        <row r="1597">
          <cell r="Q1597">
            <v>0</v>
          </cell>
        </row>
        <row r="1598">
          <cell r="F1598" t="str">
            <v>BA.1442</v>
          </cell>
          <cell r="Q1598">
            <v>0</v>
          </cell>
        </row>
        <row r="1599">
          <cell r="F1599" t="str">
            <v>HA.1111SR</v>
          </cell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F1602" t="str">
            <v>KA.1110</v>
          </cell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F1605" t="str">
            <v>HA.3313</v>
          </cell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F1608" t="str">
            <v>KA.1110</v>
          </cell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F1611" t="str">
            <v>IA.2511</v>
          </cell>
          <cell r="Q1611">
            <v>0</v>
          </cell>
        </row>
        <row r="1612">
          <cell r="F1612" t="str">
            <v>HG.4113</v>
          </cell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F1616" t="str">
            <v>KP.2310</v>
          </cell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F1620" t="str">
            <v>IA.3511</v>
          </cell>
          <cell r="Q1620">
            <v>0</v>
          </cell>
        </row>
        <row r="1621">
          <cell r="F1621" t="str">
            <v>09-09</v>
          </cell>
          <cell r="Q1621">
            <v>0</v>
          </cell>
        </row>
        <row r="1622">
          <cell r="F1622" t="str">
            <v>HA.3113</v>
          </cell>
          <cell r="Q1622">
            <v>0</v>
          </cell>
        </row>
        <row r="1623">
          <cell r="F1623" t="str">
            <v>KA.2210</v>
          </cell>
          <cell r="Q1623">
            <v>0</v>
          </cell>
        </row>
        <row r="1624">
          <cell r="F1624" t="str">
            <v>IA.2311</v>
          </cell>
          <cell r="Q1624">
            <v>0</v>
          </cell>
        </row>
        <row r="1625">
          <cell r="F1625" t="str">
            <v>GG.2214</v>
          </cell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F1628" t="str">
            <v>PA.1214</v>
          </cell>
          <cell r="Q1628">
            <v>0</v>
          </cell>
        </row>
        <row r="1629">
          <cell r="F1629" t="str">
            <v>RB.2125</v>
          </cell>
          <cell r="Q1629">
            <v>0</v>
          </cell>
        </row>
        <row r="1630">
          <cell r="F1630" t="str">
            <v>TT</v>
          </cell>
          <cell r="Q1630">
            <v>0</v>
          </cell>
        </row>
        <row r="1631">
          <cell r="F1631" t="str">
            <v>ZJ.7272</v>
          </cell>
          <cell r="Q1631">
            <v>0</v>
          </cell>
        </row>
        <row r="1632">
          <cell r="F1632" t="str">
            <v>ZM.1272</v>
          </cell>
          <cell r="Q1632">
            <v>0</v>
          </cell>
        </row>
        <row r="1633">
          <cell r="F1633" t="str">
            <v>ZI.5120</v>
          </cell>
          <cell r="Q1633">
            <v>0</v>
          </cell>
        </row>
        <row r="1634">
          <cell r="F1634" t="str">
            <v>ZJ.7275</v>
          </cell>
          <cell r="Q1634">
            <v>0</v>
          </cell>
        </row>
        <row r="1635">
          <cell r="F1635" t="str">
            <v>ZM.2240</v>
          </cell>
          <cell r="Q1635">
            <v>0</v>
          </cell>
        </row>
        <row r="1636">
          <cell r="F1636" t="str">
            <v>BB.1112</v>
          </cell>
          <cell r="Q1636">
            <v>0</v>
          </cell>
        </row>
        <row r="1637">
          <cell r="Q1637">
            <v>0</v>
          </cell>
        </row>
        <row r="1638">
          <cell r="F1638" t="str">
            <v>ZI.2110</v>
          </cell>
          <cell r="Q1638">
            <v>0</v>
          </cell>
        </row>
        <row r="1639">
          <cell r="F1639" t="str">
            <v>ZI.1110</v>
          </cell>
          <cell r="Q1639">
            <v>0</v>
          </cell>
        </row>
        <row r="1640">
          <cell r="F1640" t="str">
            <v>ZI.3110</v>
          </cell>
          <cell r="Q1640">
            <v>0</v>
          </cell>
        </row>
        <row r="1641">
          <cell r="F1641" t="str">
            <v>ZI.6140</v>
          </cell>
          <cell r="Q1641">
            <v>0</v>
          </cell>
        </row>
        <row r="1642">
          <cell r="F1642" t="str">
            <v>ZI.6110</v>
          </cell>
          <cell r="Q1642">
            <v>0</v>
          </cell>
        </row>
        <row r="1643">
          <cell r="F1643" t="str">
            <v>ZI.8110</v>
          </cell>
          <cell r="Q1643">
            <v>0</v>
          </cell>
        </row>
        <row r="1644">
          <cell r="F1644" t="str">
            <v>TT</v>
          </cell>
          <cell r="Q1644">
            <v>0</v>
          </cell>
        </row>
        <row r="1645">
          <cell r="F1645" t="str">
            <v>ZJ.7220</v>
          </cell>
          <cell r="Q1645">
            <v>0</v>
          </cell>
        </row>
        <row r="1646">
          <cell r="F1646" t="str">
            <v>ZM.1210</v>
          </cell>
          <cell r="Q1646">
            <v>0</v>
          </cell>
        </row>
        <row r="1647">
          <cell r="F1647" t="str">
            <v>ZM.2110</v>
          </cell>
          <cell r="Q1647">
            <v>0</v>
          </cell>
        </row>
        <row r="1648">
          <cell r="F1648" t="str">
            <v>ZJ.7220</v>
          </cell>
          <cell r="Q1648">
            <v>0</v>
          </cell>
        </row>
        <row r="1649">
          <cell r="F1649" t="str">
            <v>ZM.1220</v>
          </cell>
          <cell r="Q1649">
            <v>0</v>
          </cell>
        </row>
        <row r="1650">
          <cell r="F1650" t="str">
            <v>ZM.2120</v>
          </cell>
          <cell r="Q1650">
            <v>0</v>
          </cell>
        </row>
        <row r="1651">
          <cell r="F1651" t="str">
            <v>ZJ.7240</v>
          </cell>
          <cell r="Q1651">
            <v>0</v>
          </cell>
        </row>
        <row r="1652">
          <cell r="F1652" t="str">
            <v>ZM.1240</v>
          </cell>
          <cell r="Q1652">
            <v>0</v>
          </cell>
        </row>
        <row r="1653">
          <cell r="F1653" t="str">
            <v>ZM.2140</v>
          </cell>
          <cell r="Q1653">
            <v>0</v>
          </cell>
        </row>
        <row r="1654">
          <cell r="F1654" t="str">
            <v>TT</v>
          </cell>
          <cell r="Q1654">
            <v>0</v>
          </cell>
        </row>
        <row r="1655">
          <cell r="F1655" t="str">
            <v>ZJ.7272</v>
          </cell>
          <cell r="Q1655">
            <v>0</v>
          </cell>
        </row>
        <row r="1656">
          <cell r="F1656" t="str">
            <v>ZM.1272</v>
          </cell>
          <cell r="Q1656">
            <v>0</v>
          </cell>
        </row>
        <row r="1657">
          <cell r="F1657" t="str">
            <v>ZM.1160</v>
          </cell>
          <cell r="Q1657">
            <v>0</v>
          </cell>
        </row>
        <row r="1658">
          <cell r="F1658" t="str">
            <v>ZI.5120</v>
          </cell>
          <cell r="Q1658">
            <v>0</v>
          </cell>
        </row>
        <row r="1659">
          <cell r="F1659" t="str">
            <v>ZJ.7275</v>
          </cell>
          <cell r="Q1659">
            <v>0</v>
          </cell>
        </row>
        <row r="1660">
          <cell r="F1660" t="str">
            <v>ZM.1275</v>
          </cell>
          <cell r="Q1660">
            <v>0</v>
          </cell>
        </row>
        <row r="1661">
          <cell r="F1661" t="str">
            <v>ZM.2240</v>
          </cell>
          <cell r="Q1661">
            <v>0</v>
          </cell>
        </row>
        <row r="1662">
          <cell r="F1662" t="str">
            <v>ZM.1160</v>
          </cell>
          <cell r="Q1662">
            <v>0</v>
          </cell>
        </row>
        <row r="1663">
          <cell r="F1663" t="str">
            <v>TT</v>
          </cell>
          <cell r="Q1663">
            <v>0</v>
          </cell>
        </row>
        <row r="1664">
          <cell r="Q1664">
            <v>0</v>
          </cell>
        </row>
        <row r="1665">
          <cell r="F1665" t="str">
            <v>NB.2120</v>
          </cell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F1668" t="str">
            <v>TT</v>
          </cell>
          <cell r="Q1668">
            <v>0</v>
          </cell>
        </row>
        <row r="1669">
          <cell r="F1669" t="str">
            <v>NB.2120</v>
          </cell>
          <cell r="Q1669">
            <v>0</v>
          </cell>
        </row>
        <row r="1670">
          <cell r="F1670" t="str">
            <v>TT</v>
          </cell>
          <cell r="Q1670">
            <v>0</v>
          </cell>
        </row>
        <row r="1671">
          <cell r="F1671" t="str">
            <v>NB.2120</v>
          </cell>
          <cell r="Q1671">
            <v>0</v>
          </cell>
        </row>
        <row r="1672">
          <cell r="F1672" t="str">
            <v>TT</v>
          </cell>
          <cell r="Q1672">
            <v>0</v>
          </cell>
        </row>
        <row r="1673">
          <cell r="F1673" t="str">
            <v>NB.2120</v>
          </cell>
          <cell r="Q1673">
            <v>0</v>
          </cell>
        </row>
        <row r="1674">
          <cell r="F1674" t="str">
            <v>TT</v>
          </cell>
          <cell r="Q1674">
            <v>0</v>
          </cell>
        </row>
        <row r="1675">
          <cell r="Q1675">
            <v>0</v>
          </cell>
        </row>
        <row r="1676">
          <cell r="F1676" t="str">
            <v>BA.1442</v>
          </cell>
          <cell r="Q1676">
            <v>0</v>
          </cell>
        </row>
        <row r="1677">
          <cell r="F1677" t="str">
            <v>HA.1111</v>
          </cell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F1683" t="str">
            <v>HA.3213</v>
          </cell>
          <cell r="Q1683">
            <v>0</v>
          </cell>
        </row>
        <row r="1684">
          <cell r="F1684" t="str">
            <v>KP.2310</v>
          </cell>
          <cell r="Q1684">
            <v>0</v>
          </cell>
        </row>
        <row r="1685">
          <cell r="F1685" t="str">
            <v>GI.1114</v>
          </cell>
          <cell r="Q1685">
            <v>0</v>
          </cell>
        </row>
        <row r="1686">
          <cell r="F1686" t="str">
            <v>GI.2114</v>
          </cell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F1695" t="str">
            <v>GG.2314</v>
          </cell>
          <cell r="Q1695">
            <v>0</v>
          </cell>
        </row>
        <row r="1696">
          <cell r="F1696" t="str">
            <v>GG.2214</v>
          </cell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F1699" t="str">
            <v>GG.2114</v>
          </cell>
          <cell r="Q1699">
            <v>0</v>
          </cell>
        </row>
        <row r="1700">
          <cell r="F1700" t="str">
            <v>PA.1214</v>
          </cell>
          <cell r="Q1700">
            <v>0</v>
          </cell>
        </row>
        <row r="1701">
          <cell r="F1701" t="str">
            <v>PA.3114B</v>
          </cell>
          <cell r="Q1701">
            <v>0</v>
          </cell>
        </row>
        <row r="1702">
          <cell r="Q1702">
            <v>0</v>
          </cell>
        </row>
        <row r="1703">
          <cell r="Q1703">
            <v>0</v>
          </cell>
        </row>
        <row r="1704">
          <cell r="Q1704">
            <v>0</v>
          </cell>
        </row>
        <row r="1705">
          <cell r="Q1705">
            <v>0</v>
          </cell>
        </row>
        <row r="1706">
          <cell r="Q1706">
            <v>0</v>
          </cell>
        </row>
        <row r="1707">
          <cell r="Q1707">
            <v>0</v>
          </cell>
        </row>
        <row r="1708">
          <cell r="Q1708">
            <v>0</v>
          </cell>
        </row>
        <row r="1709">
          <cell r="F1709" t="str">
            <v>PA.4214</v>
          </cell>
          <cell r="Q1709">
            <v>0</v>
          </cell>
        </row>
        <row r="1710">
          <cell r="F1710" t="str">
            <v>QB.4110SR</v>
          </cell>
          <cell r="Q1710">
            <v>0</v>
          </cell>
        </row>
        <row r="1711">
          <cell r="Q1711">
            <v>0</v>
          </cell>
        </row>
        <row r="1712">
          <cell r="Q1712">
            <v>0</v>
          </cell>
        </row>
        <row r="1713">
          <cell r="Q1713">
            <v>0</v>
          </cell>
        </row>
        <row r="1714">
          <cell r="Q1714">
            <v>0</v>
          </cell>
        </row>
        <row r="1715">
          <cell r="F1715" t="str">
            <v>QB.1210</v>
          </cell>
          <cell r="Q1715">
            <v>0</v>
          </cell>
        </row>
        <row r="1716">
          <cell r="F1716" t="str">
            <v>RB.2125</v>
          </cell>
          <cell r="Q1716">
            <v>0</v>
          </cell>
        </row>
        <row r="1717">
          <cell r="Q1717">
            <v>0</v>
          </cell>
        </row>
        <row r="1718">
          <cell r="Q1718">
            <v>0</v>
          </cell>
        </row>
        <row r="1719">
          <cell r="F1719" t="str">
            <v>UD.3220SR1</v>
          </cell>
        </row>
        <row r="1720">
          <cell r="F1720" t="str">
            <v>UC.4210SR</v>
          </cell>
          <cell r="Q1720">
            <v>0</v>
          </cell>
        </row>
        <row r="1721">
          <cell r="F1721" t="str">
            <v>UB.1110</v>
          </cell>
          <cell r="Q1721">
            <v>0</v>
          </cell>
        </row>
        <row r="1722">
          <cell r="F1722" t="str">
            <v>UC.3110</v>
          </cell>
          <cell r="Q1722">
            <v>0</v>
          </cell>
        </row>
        <row r="1723">
          <cell r="F1723" t="str">
            <v>BB.1411</v>
          </cell>
          <cell r="Q1723">
            <v>0</v>
          </cell>
        </row>
        <row r="1724">
          <cell r="F1724" t="str">
            <v>SA.4110</v>
          </cell>
          <cell r="Q1724">
            <v>0</v>
          </cell>
        </row>
        <row r="1725">
          <cell r="F1725" t="str">
            <v>SA.7111</v>
          </cell>
          <cell r="Q1725">
            <v>0</v>
          </cell>
        </row>
        <row r="1726">
          <cell r="Q1726">
            <v>0</v>
          </cell>
        </row>
        <row r="1727">
          <cell r="Q1727">
            <v>0</v>
          </cell>
        </row>
        <row r="1728">
          <cell r="Q1728">
            <v>0</v>
          </cell>
        </row>
        <row r="1729">
          <cell r="Q1729">
            <v>0</v>
          </cell>
        </row>
        <row r="1730">
          <cell r="F1730" t="str">
            <v>SA.7111</v>
          </cell>
          <cell r="Q1730">
            <v>0</v>
          </cell>
        </row>
        <row r="1731">
          <cell r="F1731" t="str">
            <v>QA.1310</v>
          </cell>
          <cell r="Q1731">
            <v>0</v>
          </cell>
        </row>
        <row r="1732">
          <cell r="F1732" t="str">
            <v>BB.1112</v>
          </cell>
          <cell r="Q1732">
            <v>0</v>
          </cell>
        </row>
        <row r="1733">
          <cell r="F1733" t="str">
            <v>RC.1110</v>
          </cell>
          <cell r="Q1733">
            <v>0</v>
          </cell>
        </row>
        <row r="1734">
          <cell r="Q1734">
            <v>0</v>
          </cell>
        </row>
        <row r="1735">
          <cell r="Q1735">
            <v>0</v>
          </cell>
        </row>
        <row r="1736">
          <cell r="F1736" t="str">
            <v>ZI.5120</v>
          </cell>
          <cell r="Q1736">
            <v>0</v>
          </cell>
        </row>
        <row r="1737">
          <cell r="F1737" t="str">
            <v>TT</v>
          </cell>
          <cell r="Q1737">
            <v>0</v>
          </cell>
        </row>
        <row r="1738">
          <cell r="F1738" t="str">
            <v>TT</v>
          </cell>
          <cell r="Q1738">
            <v>0</v>
          </cell>
        </row>
        <row r="1739">
          <cell r="Q1739">
            <v>0</v>
          </cell>
        </row>
        <row r="1740">
          <cell r="Q1740">
            <v>0</v>
          </cell>
        </row>
        <row r="1741">
          <cell r="Q1741">
            <v>0</v>
          </cell>
        </row>
        <row r="1742">
          <cell r="Q1742">
            <v>0</v>
          </cell>
        </row>
        <row r="1743">
          <cell r="Q1743">
            <v>0</v>
          </cell>
        </row>
        <row r="1744">
          <cell r="Q1744">
            <v>0</v>
          </cell>
        </row>
        <row r="1745">
          <cell r="Q1745">
            <v>0</v>
          </cell>
        </row>
        <row r="1746">
          <cell r="F1746" t="str">
            <v>BA.1442</v>
          </cell>
          <cell r="Q1746">
            <v>0</v>
          </cell>
        </row>
        <row r="1747">
          <cell r="F1747" t="str">
            <v>HA.1111SR</v>
          </cell>
          <cell r="Q1747">
            <v>0</v>
          </cell>
        </row>
        <row r="1748">
          <cell r="F1748" t="str">
            <v>HA.1213</v>
          </cell>
          <cell r="Q1748">
            <v>0</v>
          </cell>
        </row>
        <row r="1749">
          <cell r="F1749" t="str">
            <v>KA.1220</v>
          </cell>
          <cell r="Q1749">
            <v>0</v>
          </cell>
        </row>
        <row r="1750">
          <cell r="Q1750">
            <v>0</v>
          </cell>
        </row>
        <row r="1751">
          <cell r="Q1751">
            <v>0</v>
          </cell>
        </row>
        <row r="1752">
          <cell r="F1752" t="str">
            <v>HA.2313</v>
          </cell>
          <cell r="Q1752">
            <v>0</v>
          </cell>
        </row>
        <row r="1753">
          <cell r="F1753" t="str">
            <v>KA.2120</v>
          </cell>
          <cell r="Q1753">
            <v>0</v>
          </cell>
        </row>
        <row r="1754">
          <cell r="F1754" t="str">
            <v>B3-13e/CÑ79/57C</v>
          </cell>
          <cell r="Q1754">
            <v>0</v>
          </cell>
        </row>
        <row r="1755">
          <cell r="F1755" t="str">
            <v>BB.1112</v>
          </cell>
          <cell r="Q1755">
            <v>0</v>
          </cell>
        </row>
        <row r="1756">
          <cell r="Q1756">
            <v>0</v>
          </cell>
        </row>
        <row r="1757">
          <cell r="F1757" t="str">
            <v>BA.1442</v>
          </cell>
          <cell r="Q1757">
            <v>0</v>
          </cell>
        </row>
        <row r="1758">
          <cell r="F1758" t="str">
            <v>HA.1111SR</v>
          </cell>
          <cell r="Q1758">
            <v>0</v>
          </cell>
        </row>
        <row r="1759">
          <cell r="F1759" t="str">
            <v>HA.1213</v>
          </cell>
          <cell r="Q1759">
            <v>0</v>
          </cell>
        </row>
        <row r="1760">
          <cell r="F1760" t="str">
            <v>KA.1220</v>
          </cell>
          <cell r="Q1760">
            <v>0</v>
          </cell>
        </row>
        <row r="1761">
          <cell r="Q1761">
            <v>0</v>
          </cell>
        </row>
        <row r="1762">
          <cell r="Q1762">
            <v>0</v>
          </cell>
        </row>
        <row r="1763">
          <cell r="F1763" t="str">
            <v>HA.2313</v>
          </cell>
          <cell r="Q1763">
            <v>0</v>
          </cell>
        </row>
        <row r="1764">
          <cell r="F1764" t="str">
            <v>KA.2120</v>
          </cell>
          <cell r="Q1764">
            <v>0</v>
          </cell>
        </row>
        <row r="1765">
          <cell r="F1765" t="str">
            <v>B3-13e/CÑ79/57C</v>
          </cell>
          <cell r="Q1765">
            <v>0</v>
          </cell>
        </row>
        <row r="1766">
          <cell r="F1766" t="str">
            <v>BB.1112</v>
          </cell>
          <cell r="Q1766">
            <v>0</v>
          </cell>
        </row>
        <row r="1767">
          <cell r="Q1767">
            <v>0</v>
          </cell>
        </row>
        <row r="1768">
          <cell r="F1768" t="str">
            <v>BA.1442</v>
          </cell>
          <cell r="Q1768">
            <v>0</v>
          </cell>
        </row>
        <row r="1769">
          <cell r="F1769" t="str">
            <v>HA.1111SR</v>
          </cell>
          <cell r="Q1769">
            <v>0</v>
          </cell>
        </row>
        <row r="1770">
          <cell r="F1770" t="str">
            <v>HA.1213</v>
          </cell>
          <cell r="Q1770">
            <v>0</v>
          </cell>
        </row>
        <row r="1771">
          <cell r="F1771" t="str">
            <v>KA.1220</v>
          </cell>
          <cell r="Q1771">
            <v>0</v>
          </cell>
        </row>
        <row r="1772">
          <cell r="Q1772">
            <v>0</v>
          </cell>
        </row>
        <row r="1773">
          <cell r="Q1773">
            <v>0</v>
          </cell>
        </row>
        <row r="1774">
          <cell r="F1774" t="str">
            <v>HA.2313</v>
          </cell>
          <cell r="Q1774">
            <v>0</v>
          </cell>
        </row>
        <row r="1775">
          <cell r="F1775" t="str">
            <v>KA.2120</v>
          </cell>
          <cell r="Q1775">
            <v>0</v>
          </cell>
        </row>
        <row r="1776">
          <cell r="F1776" t="str">
            <v>B3-13e/CÑ79/57C</v>
          </cell>
          <cell r="Q1776">
            <v>0</v>
          </cell>
        </row>
        <row r="1777">
          <cell r="F1777" t="str">
            <v>BB.1112</v>
          </cell>
          <cell r="Q1777">
            <v>0</v>
          </cell>
        </row>
        <row r="1778">
          <cell r="Q1778">
            <v>0</v>
          </cell>
        </row>
        <row r="1779">
          <cell r="F1779" t="str">
            <v>BA.1442</v>
          </cell>
          <cell r="Q1779">
            <v>0</v>
          </cell>
        </row>
        <row r="1780">
          <cell r="F1780" t="str">
            <v>HA.1111SR</v>
          </cell>
          <cell r="Q1780">
            <v>0</v>
          </cell>
        </row>
        <row r="1781">
          <cell r="F1781" t="str">
            <v>HA.1213</v>
          </cell>
          <cell r="Q1781">
            <v>0</v>
          </cell>
        </row>
        <row r="1782">
          <cell r="F1782" t="str">
            <v>KA.1220</v>
          </cell>
          <cell r="Q1782">
            <v>0</v>
          </cell>
        </row>
        <row r="1783">
          <cell r="Q1783">
            <v>0</v>
          </cell>
        </row>
        <row r="1784">
          <cell r="Q1784">
            <v>0</v>
          </cell>
        </row>
        <row r="1785">
          <cell r="F1785" t="str">
            <v>HA.2313</v>
          </cell>
          <cell r="Q1785">
            <v>0</v>
          </cell>
        </row>
        <row r="1786">
          <cell r="F1786" t="str">
            <v>KA.2120</v>
          </cell>
          <cell r="Q1786">
            <v>0</v>
          </cell>
        </row>
        <row r="1787">
          <cell r="F1787" t="str">
            <v>B3-13e/CÑ79/57C</v>
          </cell>
          <cell r="Q1787">
            <v>0</v>
          </cell>
        </row>
        <row r="1788">
          <cell r="F1788" t="str">
            <v>BB.1112</v>
          </cell>
          <cell r="Q1788">
            <v>0</v>
          </cell>
        </row>
        <row r="1789">
          <cell r="Q1789">
            <v>0</v>
          </cell>
        </row>
        <row r="1790">
          <cell r="F1790" t="str">
            <v>BA.1442</v>
          </cell>
          <cell r="Q1790">
            <v>0</v>
          </cell>
        </row>
        <row r="1791">
          <cell r="F1791" t="str">
            <v>HA.1111SR</v>
          </cell>
          <cell r="Q1791">
            <v>0</v>
          </cell>
        </row>
        <row r="1792">
          <cell r="F1792" t="str">
            <v>HA.1213</v>
          </cell>
          <cell r="Q1792">
            <v>0</v>
          </cell>
        </row>
        <row r="1793">
          <cell r="F1793" t="str">
            <v>KA.1220</v>
          </cell>
          <cell r="Q1793">
            <v>0</v>
          </cell>
        </row>
        <row r="1794">
          <cell r="Q1794">
            <v>0</v>
          </cell>
        </row>
        <row r="1795">
          <cell r="Q1795">
            <v>0</v>
          </cell>
        </row>
        <row r="1796">
          <cell r="F1796" t="str">
            <v>HA.2313</v>
          </cell>
          <cell r="Q1796">
            <v>0</v>
          </cell>
        </row>
        <row r="1797">
          <cell r="F1797" t="str">
            <v>KA.2120</v>
          </cell>
          <cell r="Q1797">
            <v>0</v>
          </cell>
        </row>
        <row r="1798">
          <cell r="F1798" t="str">
            <v>B3-13e/CÑ79/57C</v>
          </cell>
          <cell r="Q1798">
            <v>0</v>
          </cell>
        </row>
        <row r="1799">
          <cell r="F1799" t="str">
            <v>BB.1112</v>
          </cell>
          <cell r="Q1799">
            <v>0</v>
          </cell>
        </row>
        <row r="1800">
          <cell r="Q1800">
            <v>0</v>
          </cell>
        </row>
        <row r="1801">
          <cell r="F1801" t="str">
            <v>BA.1442</v>
          </cell>
          <cell r="Q1801">
            <v>0</v>
          </cell>
        </row>
        <row r="1802">
          <cell r="F1802" t="str">
            <v>HA.1111SR</v>
          </cell>
          <cell r="Q1802">
            <v>0</v>
          </cell>
        </row>
        <row r="1803">
          <cell r="F1803" t="str">
            <v>HA.1213</v>
          </cell>
          <cell r="Q1803">
            <v>0</v>
          </cell>
        </row>
        <row r="1804">
          <cell r="F1804" t="str">
            <v>KA.1220</v>
          </cell>
          <cell r="Q1804">
            <v>0</v>
          </cell>
        </row>
        <row r="1805">
          <cell r="Q1805">
            <v>0</v>
          </cell>
        </row>
        <row r="1806">
          <cell r="Q1806">
            <v>0</v>
          </cell>
        </row>
        <row r="1807">
          <cell r="F1807" t="str">
            <v>HA.2313</v>
          </cell>
          <cell r="Q1807">
            <v>0</v>
          </cell>
        </row>
        <row r="1808">
          <cell r="F1808" t="str">
            <v>KA.2120</v>
          </cell>
          <cell r="Q1808">
            <v>0</v>
          </cell>
        </row>
        <row r="1809">
          <cell r="F1809" t="str">
            <v>B3-13e/CÑ79/57C</v>
          </cell>
          <cell r="Q1809">
            <v>0</v>
          </cell>
        </row>
        <row r="1810">
          <cell r="F1810" t="str">
            <v>BB.1112</v>
          </cell>
          <cell r="Q1810">
            <v>0</v>
          </cell>
        </row>
        <row r="1811">
          <cell r="Q1811">
            <v>0</v>
          </cell>
        </row>
        <row r="1812">
          <cell r="F1812" t="str">
            <v>BA.1442</v>
          </cell>
          <cell r="Q1812">
            <v>0</v>
          </cell>
        </row>
        <row r="1813">
          <cell r="F1813" t="str">
            <v>HA.1111SR</v>
          </cell>
          <cell r="Q1813">
            <v>0</v>
          </cell>
        </row>
        <row r="1814">
          <cell r="F1814" t="str">
            <v>HA.1213</v>
          </cell>
          <cell r="Q1814">
            <v>0</v>
          </cell>
        </row>
        <row r="1815">
          <cell r="F1815" t="str">
            <v>KA.1220</v>
          </cell>
          <cell r="Q1815">
            <v>0</v>
          </cell>
        </row>
        <row r="1816">
          <cell r="Q1816">
            <v>0</v>
          </cell>
        </row>
        <row r="1817">
          <cell r="Q1817">
            <v>0</v>
          </cell>
        </row>
        <row r="1818">
          <cell r="F1818" t="str">
            <v>HA.2313</v>
          </cell>
          <cell r="Q1818">
            <v>0</v>
          </cell>
        </row>
        <row r="1819">
          <cell r="F1819" t="str">
            <v>KA.2120</v>
          </cell>
          <cell r="Q1819">
            <v>0</v>
          </cell>
        </row>
        <row r="1820">
          <cell r="F1820" t="str">
            <v>B3-13e/CÑ79/57C</v>
          </cell>
          <cell r="Q1820">
            <v>0</v>
          </cell>
        </row>
        <row r="1821">
          <cell r="F1821" t="str">
            <v>BB.1112</v>
          </cell>
          <cell r="Q1821">
            <v>0</v>
          </cell>
        </row>
        <row r="1822">
          <cell r="Q1822">
            <v>0</v>
          </cell>
        </row>
        <row r="1823">
          <cell r="F1823" t="str">
            <v>IA.1130</v>
          </cell>
          <cell r="Q1823">
            <v>0</v>
          </cell>
        </row>
        <row r="1824">
          <cell r="F1824" t="str">
            <v>IA.1130</v>
          </cell>
          <cell r="Q1824">
            <v>0</v>
          </cell>
        </row>
        <row r="1825">
          <cell r="F1825" t="str">
            <v>IA.1130</v>
          </cell>
          <cell r="Q1825">
            <v>0</v>
          </cell>
        </row>
        <row r="1826">
          <cell r="Q1826">
            <v>0</v>
          </cell>
        </row>
        <row r="1827">
          <cell r="F1827" t="str">
            <v>HA.2313</v>
          </cell>
          <cell r="Q1827">
            <v>0</v>
          </cell>
        </row>
        <row r="1828">
          <cell r="F1828" t="str">
            <v>HA.2313</v>
          </cell>
          <cell r="Q1828">
            <v>0</v>
          </cell>
        </row>
        <row r="1829">
          <cell r="Q1829">
            <v>0</v>
          </cell>
        </row>
        <row r="1830">
          <cell r="Q1830">
            <v>0</v>
          </cell>
        </row>
        <row r="1831">
          <cell r="Q1831">
            <v>0</v>
          </cell>
        </row>
        <row r="1832">
          <cell r="Q1832">
            <v>0</v>
          </cell>
        </row>
        <row r="1833">
          <cell r="Q1833">
            <v>0</v>
          </cell>
        </row>
        <row r="1834">
          <cell r="F1834" t="str">
            <v>HA.2313</v>
          </cell>
          <cell r="Q1834">
            <v>0</v>
          </cell>
        </row>
        <row r="1835">
          <cell r="Q1835">
            <v>0</v>
          </cell>
        </row>
        <row r="1836">
          <cell r="Q1836">
            <v>0</v>
          </cell>
        </row>
        <row r="1837">
          <cell r="F1837" t="str">
            <v>KA.2120</v>
          </cell>
          <cell r="Q1837">
            <v>0</v>
          </cell>
        </row>
        <row r="1838">
          <cell r="Q1838">
            <v>0</v>
          </cell>
        </row>
        <row r="1839">
          <cell r="Q1839">
            <v>0</v>
          </cell>
        </row>
        <row r="1840">
          <cell r="Q1840">
            <v>0</v>
          </cell>
        </row>
        <row r="1841">
          <cell r="Q1841">
            <v>0</v>
          </cell>
        </row>
        <row r="1842">
          <cell r="Q1842">
            <v>0</v>
          </cell>
        </row>
        <row r="1843">
          <cell r="Q1843">
            <v>0</v>
          </cell>
        </row>
        <row r="1844">
          <cell r="Q1844">
            <v>0</v>
          </cell>
        </row>
        <row r="1845">
          <cell r="Q1845">
            <v>0</v>
          </cell>
        </row>
        <row r="1846">
          <cell r="F1846" t="str">
            <v>IA.2231</v>
          </cell>
          <cell r="Q1846">
            <v>0</v>
          </cell>
        </row>
        <row r="1847">
          <cell r="F1847" t="str">
            <v>IA.2231</v>
          </cell>
          <cell r="Q1847">
            <v>0</v>
          </cell>
        </row>
        <row r="1848">
          <cell r="F1848" t="str">
            <v>IA.2231</v>
          </cell>
          <cell r="Q1848">
            <v>0</v>
          </cell>
        </row>
        <row r="1849">
          <cell r="Q1849">
            <v>0</v>
          </cell>
        </row>
        <row r="1850">
          <cell r="F1850" t="str">
            <v>HA.3113</v>
          </cell>
          <cell r="Q1850">
            <v>0</v>
          </cell>
        </row>
        <row r="1851">
          <cell r="Q1851">
            <v>0</v>
          </cell>
        </row>
        <row r="1852">
          <cell r="Q1852">
            <v>0</v>
          </cell>
        </row>
        <row r="1853">
          <cell r="Q1853">
            <v>0</v>
          </cell>
        </row>
        <row r="1854">
          <cell r="Q1854">
            <v>0</v>
          </cell>
        </row>
        <row r="1855">
          <cell r="Q1855">
            <v>0</v>
          </cell>
        </row>
        <row r="1856">
          <cell r="Q1856">
            <v>0</v>
          </cell>
        </row>
        <row r="1857">
          <cell r="Q1857">
            <v>0</v>
          </cell>
        </row>
        <row r="1858">
          <cell r="Q1858">
            <v>0</v>
          </cell>
        </row>
        <row r="1859">
          <cell r="Q1859">
            <v>0</v>
          </cell>
        </row>
        <row r="1860">
          <cell r="Q1860">
            <v>0</v>
          </cell>
        </row>
        <row r="1861">
          <cell r="Q1861">
            <v>0</v>
          </cell>
        </row>
        <row r="1862">
          <cell r="Q1862">
            <v>0</v>
          </cell>
        </row>
        <row r="1863">
          <cell r="Q1863">
            <v>0</v>
          </cell>
        </row>
        <row r="1864">
          <cell r="F1864" t="str">
            <v>KA.2210</v>
          </cell>
          <cell r="Q1864">
            <v>0</v>
          </cell>
        </row>
        <row r="1865">
          <cell r="Q1865">
            <v>0</v>
          </cell>
        </row>
        <row r="1866">
          <cell r="Q1866">
            <v>0</v>
          </cell>
        </row>
        <row r="1867">
          <cell r="Q1867">
            <v>0</v>
          </cell>
        </row>
        <row r="1868">
          <cell r="Q1868">
            <v>0</v>
          </cell>
        </row>
        <row r="1869">
          <cell r="Q1869">
            <v>0</v>
          </cell>
        </row>
        <row r="1870">
          <cell r="Q1870">
            <v>0</v>
          </cell>
        </row>
        <row r="1871">
          <cell r="Q1871">
            <v>0</v>
          </cell>
        </row>
        <row r="1872">
          <cell r="Q1872">
            <v>0</v>
          </cell>
        </row>
        <row r="1873">
          <cell r="Q1873">
            <v>0</v>
          </cell>
        </row>
        <row r="1874">
          <cell r="Q1874">
            <v>0</v>
          </cell>
        </row>
        <row r="1875">
          <cell r="Q1875">
            <v>0</v>
          </cell>
        </row>
        <row r="1876">
          <cell r="Q1876">
            <v>0</v>
          </cell>
        </row>
        <row r="1877">
          <cell r="Q1877">
            <v>0</v>
          </cell>
        </row>
        <row r="1878">
          <cell r="Q1878">
            <v>0</v>
          </cell>
        </row>
        <row r="1879">
          <cell r="F1879" t="str">
            <v>IA.2331</v>
          </cell>
          <cell r="Q1879">
            <v>0</v>
          </cell>
        </row>
        <row r="1880">
          <cell r="F1880" t="str">
            <v>IA.2331</v>
          </cell>
          <cell r="Q1880">
            <v>0</v>
          </cell>
        </row>
        <row r="1881">
          <cell r="F1881" t="str">
            <v>IA.2331</v>
          </cell>
          <cell r="Q1881">
            <v>0</v>
          </cell>
        </row>
        <row r="1882">
          <cell r="Q1882">
            <v>0</v>
          </cell>
        </row>
        <row r="1883">
          <cell r="F1883" t="str">
            <v>HA.3113</v>
          </cell>
          <cell r="Q1883">
            <v>0</v>
          </cell>
        </row>
        <row r="1884">
          <cell r="Q1884">
            <v>0</v>
          </cell>
        </row>
        <row r="1885">
          <cell r="Q1885">
            <v>0</v>
          </cell>
        </row>
        <row r="1886">
          <cell r="Q1886">
            <v>0</v>
          </cell>
        </row>
        <row r="1887">
          <cell r="Q1887">
            <v>0</v>
          </cell>
        </row>
        <row r="1888">
          <cell r="Q1888">
            <v>0</v>
          </cell>
        </row>
        <row r="1889">
          <cell r="Q1889">
            <v>0</v>
          </cell>
        </row>
        <row r="1890">
          <cell r="Q1890">
            <v>0</v>
          </cell>
        </row>
        <row r="1891">
          <cell r="Q1891">
            <v>0</v>
          </cell>
        </row>
        <row r="1892">
          <cell r="Q1892">
            <v>0</v>
          </cell>
        </row>
        <row r="1893">
          <cell r="Q1893">
            <v>0</v>
          </cell>
        </row>
        <row r="1894">
          <cell r="Q1894">
            <v>0</v>
          </cell>
        </row>
        <row r="1895">
          <cell r="Q1895">
            <v>0</v>
          </cell>
        </row>
        <row r="1896">
          <cell r="Q1896">
            <v>0</v>
          </cell>
        </row>
        <row r="1897">
          <cell r="F1897" t="str">
            <v>KA.2210</v>
          </cell>
          <cell r="Q1897">
            <v>0</v>
          </cell>
        </row>
        <row r="1898">
          <cell r="Q1898">
            <v>0</v>
          </cell>
        </row>
        <row r="1899">
          <cell r="Q1899">
            <v>0</v>
          </cell>
        </row>
        <row r="1900">
          <cell r="Q1900">
            <v>0</v>
          </cell>
        </row>
        <row r="1901">
          <cell r="Q1901">
            <v>0</v>
          </cell>
        </row>
        <row r="1902">
          <cell r="Q1902">
            <v>0</v>
          </cell>
        </row>
        <row r="1903">
          <cell r="Q1903">
            <v>0</v>
          </cell>
        </row>
        <row r="1904">
          <cell r="Q1904">
            <v>0</v>
          </cell>
        </row>
        <row r="1905">
          <cell r="Q1905">
            <v>0</v>
          </cell>
        </row>
        <row r="1906">
          <cell r="Q1906">
            <v>0</v>
          </cell>
        </row>
        <row r="1907">
          <cell r="Q1907">
            <v>0</v>
          </cell>
        </row>
        <row r="1908">
          <cell r="Q1908">
            <v>0</v>
          </cell>
        </row>
        <row r="1909">
          <cell r="Q1909">
            <v>0</v>
          </cell>
        </row>
        <row r="1910">
          <cell r="Q1910">
            <v>0</v>
          </cell>
        </row>
        <row r="1911">
          <cell r="Q1911">
            <v>0</v>
          </cell>
        </row>
        <row r="1912">
          <cell r="F1912" t="str">
            <v>IA.2331</v>
          </cell>
          <cell r="Q1912">
            <v>0</v>
          </cell>
        </row>
        <row r="1913">
          <cell r="F1913" t="str">
            <v>IA.2331</v>
          </cell>
          <cell r="Q1913">
            <v>0</v>
          </cell>
        </row>
        <row r="1914">
          <cell r="Q1914">
            <v>0</v>
          </cell>
        </row>
        <row r="1915">
          <cell r="F1915" t="str">
            <v>HA.3213</v>
          </cell>
          <cell r="Q1915">
            <v>0</v>
          </cell>
        </row>
        <row r="1916">
          <cell r="F1916" t="str">
            <v>KA.2310</v>
          </cell>
          <cell r="Q1916">
            <v>0</v>
          </cell>
        </row>
        <row r="1917">
          <cell r="Q1917">
            <v>0</v>
          </cell>
        </row>
        <row r="1918">
          <cell r="Q1918">
            <v>0</v>
          </cell>
        </row>
        <row r="1919">
          <cell r="F1919" t="str">
            <v>IA.2531</v>
          </cell>
          <cell r="Q1919">
            <v>0</v>
          </cell>
        </row>
        <row r="1920">
          <cell r="Q1920">
            <v>0</v>
          </cell>
        </row>
        <row r="1921">
          <cell r="F1921" t="str">
            <v>HA.3113</v>
          </cell>
          <cell r="Q1921">
            <v>0</v>
          </cell>
        </row>
        <row r="1922">
          <cell r="Q1922">
            <v>0</v>
          </cell>
        </row>
        <row r="1923">
          <cell r="Q1923">
            <v>0</v>
          </cell>
        </row>
        <row r="1924">
          <cell r="Q1924">
            <v>0</v>
          </cell>
        </row>
        <row r="1925">
          <cell r="Q1925">
            <v>0</v>
          </cell>
        </row>
        <row r="1926">
          <cell r="Q1926">
            <v>0</v>
          </cell>
        </row>
        <row r="1927">
          <cell r="Q1927">
            <v>0</v>
          </cell>
        </row>
        <row r="1928">
          <cell r="Q1928">
            <v>0</v>
          </cell>
        </row>
        <row r="1929">
          <cell r="Q1929">
            <v>0</v>
          </cell>
        </row>
        <row r="1930">
          <cell r="Q1930">
            <v>0</v>
          </cell>
        </row>
        <row r="1931">
          <cell r="Q1931">
            <v>0</v>
          </cell>
        </row>
        <row r="1932">
          <cell r="F1932" t="str">
            <v>KA.2210</v>
          </cell>
          <cell r="Q1932">
            <v>0</v>
          </cell>
        </row>
        <row r="1933">
          <cell r="Q1933">
            <v>0</v>
          </cell>
        </row>
        <row r="1934">
          <cell r="Q1934">
            <v>0</v>
          </cell>
        </row>
        <row r="1935">
          <cell r="Q1935">
            <v>0</v>
          </cell>
        </row>
        <row r="1936">
          <cell r="Q1936">
            <v>0</v>
          </cell>
        </row>
        <row r="1937">
          <cell r="Q1937">
            <v>0</v>
          </cell>
        </row>
        <row r="1938">
          <cell r="Q1938">
            <v>0</v>
          </cell>
        </row>
        <row r="1939">
          <cell r="Q1939">
            <v>0</v>
          </cell>
        </row>
        <row r="1940">
          <cell r="Q1940">
            <v>0</v>
          </cell>
        </row>
        <row r="1941">
          <cell r="Q1941">
            <v>0</v>
          </cell>
        </row>
        <row r="1942">
          <cell r="Q1942">
            <v>0</v>
          </cell>
        </row>
        <row r="1943">
          <cell r="Q1943">
            <v>0</v>
          </cell>
        </row>
        <row r="1944">
          <cell r="F1944" t="str">
            <v>IA.2331</v>
          </cell>
          <cell r="Q1944">
            <v>0</v>
          </cell>
        </row>
        <row r="1945">
          <cell r="F1945" t="str">
            <v>IA.2331</v>
          </cell>
          <cell r="Q1945">
            <v>0</v>
          </cell>
        </row>
        <row r="1946">
          <cell r="F1946" t="str">
            <v>IA.2331</v>
          </cell>
          <cell r="Q1946">
            <v>0</v>
          </cell>
        </row>
        <row r="1947">
          <cell r="Q1947">
            <v>0</v>
          </cell>
        </row>
        <row r="1948">
          <cell r="F1948" t="str">
            <v>HA.3213</v>
          </cell>
          <cell r="Q1948">
            <v>0</v>
          </cell>
        </row>
        <row r="1949">
          <cell r="F1949" t="str">
            <v>KA.2310</v>
          </cell>
          <cell r="Q1949">
            <v>0</v>
          </cell>
        </row>
        <row r="1950">
          <cell r="Q1950">
            <v>0</v>
          </cell>
        </row>
        <row r="1951">
          <cell r="Q1951">
            <v>0</v>
          </cell>
        </row>
        <row r="1952">
          <cell r="F1952" t="str">
            <v>IA.2531</v>
          </cell>
          <cell r="Q1952">
            <v>0</v>
          </cell>
        </row>
        <row r="1953">
          <cell r="Q1953">
            <v>0</v>
          </cell>
        </row>
        <row r="1954">
          <cell r="F1954" t="str">
            <v>BA.1442</v>
          </cell>
          <cell r="Q1954">
            <v>0</v>
          </cell>
        </row>
        <row r="1955">
          <cell r="F1955" t="str">
            <v>HA.1111SR</v>
          </cell>
          <cell r="Q1955">
            <v>0</v>
          </cell>
        </row>
        <row r="1956">
          <cell r="Q1956">
            <v>0</v>
          </cell>
        </row>
        <row r="1957">
          <cell r="Q1957">
            <v>0</v>
          </cell>
        </row>
        <row r="1958">
          <cell r="F1958" t="str">
            <v>KA.1110</v>
          </cell>
          <cell r="Q1958">
            <v>0</v>
          </cell>
        </row>
        <row r="1959">
          <cell r="Q1959">
            <v>0</v>
          </cell>
        </row>
        <row r="1960">
          <cell r="Q1960">
            <v>0</v>
          </cell>
        </row>
        <row r="1961">
          <cell r="F1961" t="str">
            <v>HA.3313</v>
          </cell>
          <cell r="Q1961">
            <v>0</v>
          </cell>
        </row>
        <row r="1962">
          <cell r="Q1962">
            <v>0</v>
          </cell>
        </row>
        <row r="1963">
          <cell r="Q1963">
            <v>0</v>
          </cell>
        </row>
        <row r="1964">
          <cell r="F1964" t="str">
            <v>KA.1110</v>
          </cell>
          <cell r="Q1964">
            <v>0</v>
          </cell>
        </row>
        <row r="1965">
          <cell r="Q1965">
            <v>0</v>
          </cell>
        </row>
        <row r="1966">
          <cell r="Q1966">
            <v>0</v>
          </cell>
        </row>
        <row r="1967">
          <cell r="F1967" t="str">
            <v>IA.2511</v>
          </cell>
          <cell r="Q1967">
            <v>0</v>
          </cell>
        </row>
        <row r="1968">
          <cell r="F1968" t="str">
            <v>HG.4113</v>
          </cell>
          <cell r="Q1968">
            <v>0</v>
          </cell>
        </row>
        <row r="1969">
          <cell r="Q1969">
            <v>0</v>
          </cell>
        </row>
        <row r="1970">
          <cell r="Q1970">
            <v>0</v>
          </cell>
        </row>
        <row r="1971">
          <cell r="Q1971">
            <v>0</v>
          </cell>
        </row>
        <row r="1972">
          <cell r="F1972" t="str">
            <v>KP.2310</v>
          </cell>
          <cell r="Q1972">
            <v>0</v>
          </cell>
        </row>
        <row r="1973">
          <cell r="Q1973">
            <v>0</v>
          </cell>
        </row>
        <row r="1974">
          <cell r="Q1974">
            <v>0</v>
          </cell>
        </row>
        <row r="1975">
          <cell r="Q1975">
            <v>0</v>
          </cell>
        </row>
        <row r="1976">
          <cell r="F1976" t="str">
            <v>IA.3511</v>
          </cell>
          <cell r="Q1976">
            <v>0</v>
          </cell>
        </row>
        <row r="1977">
          <cell r="F1977" t="str">
            <v>09-09</v>
          </cell>
          <cell r="Q1977">
            <v>0</v>
          </cell>
        </row>
        <row r="1978">
          <cell r="F1978" t="str">
            <v>HA.3113</v>
          </cell>
          <cell r="Q1978">
            <v>0</v>
          </cell>
        </row>
        <row r="1979">
          <cell r="F1979" t="str">
            <v>KA.2210</v>
          </cell>
          <cell r="Q1979">
            <v>0</v>
          </cell>
        </row>
        <row r="1980">
          <cell r="F1980" t="str">
            <v>IA.2311</v>
          </cell>
          <cell r="Q1980">
            <v>0</v>
          </cell>
        </row>
        <row r="1981">
          <cell r="F1981" t="str">
            <v>GG.2214</v>
          </cell>
          <cell r="Q1981">
            <v>0</v>
          </cell>
        </row>
        <row r="1982">
          <cell r="Q1982">
            <v>0</v>
          </cell>
        </row>
        <row r="1983">
          <cell r="Q1983">
            <v>0</v>
          </cell>
        </row>
        <row r="1984">
          <cell r="F1984" t="str">
            <v>PA.1214</v>
          </cell>
          <cell r="Q1984">
            <v>0</v>
          </cell>
        </row>
        <row r="1985">
          <cell r="F1985" t="str">
            <v>RB.2125</v>
          </cell>
          <cell r="Q1985">
            <v>0</v>
          </cell>
        </row>
        <row r="1986">
          <cell r="F1986" t="str">
            <v>TT</v>
          </cell>
        </row>
        <row r="1987">
          <cell r="F1987" t="str">
            <v>BB.1112</v>
          </cell>
          <cell r="Q1987">
            <v>0</v>
          </cell>
        </row>
        <row r="1988">
          <cell r="Q1988">
            <v>0</v>
          </cell>
        </row>
        <row r="1989">
          <cell r="F1989" t="str">
            <v>ZI.2110</v>
          </cell>
          <cell r="Q1989">
            <v>0</v>
          </cell>
        </row>
        <row r="1990">
          <cell r="F1990" t="str">
            <v>ZI.1110</v>
          </cell>
          <cell r="Q1990">
            <v>0</v>
          </cell>
        </row>
        <row r="1991">
          <cell r="F1991" t="str">
            <v>ZI.3110</v>
          </cell>
          <cell r="Q1991">
            <v>0</v>
          </cell>
        </row>
        <row r="1992">
          <cell r="F1992" t="str">
            <v>ZI.6140</v>
          </cell>
          <cell r="Q1992">
            <v>0</v>
          </cell>
        </row>
        <row r="1993">
          <cell r="F1993" t="str">
            <v>ZI.6110</v>
          </cell>
          <cell r="Q1993">
            <v>0</v>
          </cell>
        </row>
        <row r="1994">
          <cell r="F1994" t="str">
            <v>ZI.8110</v>
          </cell>
          <cell r="Q1994">
            <v>0</v>
          </cell>
        </row>
        <row r="1995">
          <cell r="F1995" t="str">
            <v>TT</v>
          </cell>
          <cell r="Q1995">
            <v>0</v>
          </cell>
        </row>
        <row r="1996">
          <cell r="F1996" t="str">
            <v>ZJ.7220</v>
          </cell>
          <cell r="Q1996">
            <v>0</v>
          </cell>
        </row>
        <row r="1997">
          <cell r="F1997" t="str">
            <v>ZM.1210</v>
          </cell>
          <cell r="Q1997">
            <v>0</v>
          </cell>
        </row>
        <row r="1998">
          <cell r="F1998" t="str">
            <v>ZM.2110</v>
          </cell>
          <cell r="Q1998">
            <v>0</v>
          </cell>
        </row>
        <row r="1999">
          <cell r="F1999" t="str">
            <v>TT</v>
          </cell>
        </row>
        <row r="2000">
          <cell r="F2000" t="str">
            <v>ZJ.7272</v>
          </cell>
          <cell r="Q2000">
            <v>0</v>
          </cell>
        </row>
        <row r="2001">
          <cell r="F2001" t="str">
            <v>ZM.1272</v>
          </cell>
          <cell r="Q2001">
            <v>0</v>
          </cell>
        </row>
        <row r="2002">
          <cell r="F2002" t="str">
            <v>ZM.1160</v>
          </cell>
          <cell r="Q2002">
            <v>0</v>
          </cell>
        </row>
        <row r="2003">
          <cell r="F2003" t="str">
            <v>ZI.5120</v>
          </cell>
          <cell r="Q2003">
            <v>0</v>
          </cell>
        </row>
        <row r="2004">
          <cell r="F2004" t="str">
            <v>ZJ.7275</v>
          </cell>
          <cell r="Q2004">
            <v>0</v>
          </cell>
        </row>
        <row r="2005">
          <cell r="F2005" t="str">
            <v>ZM.1275</v>
          </cell>
          <cell r="Q2005">
            <v>0</v>
          </cell>
        </row>
        <row r="2006">
          <cell r="F2006" t="str">
            <v>ZM.2240</v>
          </cell>
          <cell r="Q2006">
            <v>0</v>
          </cell>
        </row>
        <row r="2007">
          <cell r="F2007" t="str">
            <v>ZM.1160</v>
          </cell>
          <cell r="Q2007">
            <v>0</v>
          </cell>
        </row>
        <row r="2008">
          <cell r="F2008" t="str">
            <v>TT</v>
          </cell>
          <cell r="Q2008">
            <v>0</v>
          </cell>
        </row>
        <row r="2009">
          <cell r="Q2009">
            <v>0</v>
          </cell>
        </row>
        <row r="2010">
          <cell r="F2010" t="str">
            <v>NB.2120</v>
          </cell>
          <cell r="Q2010">
            <v>0</v>
          </cell>
        </row>
        <row r="2011">
          <cell r="Q2011">
            <v>0</v>
          </cell>
        </row>
        <row r="2012">
          <cell r="Q2012">
            <v>0</v>
          </cell>
        </row>
        <row r="2013">
          <cell r="F2013" t="str">
            <v>TT</v>
          </cell>
          <cell r="Q2013">
            <v>0</v>
          </cell>
        </row>
        <row r="2014">
          <cell r="F2014" t="str">
            <v>NB.2120</v>
          </cell>
          <cell r="Q2014">
            <v>0</v>
          </cell>
        </row>
        <row r="2015">
          <cell r="Q2015">
            <v>0</v>
          </cell>
        </row>
        <row r="2016">
          <cell r="Q2016">
            <v>0</v>
          </cell>
        </row>
        <row r="2017">
          <cell r="Q2017">
            <v>0</v>
          </cell>
        </row>
        <row r="2018">
          <cell r="F2018" t="str">
            <v>TT</v>
          </cell>
          <cell r="Q2018">
            <v>0</v>
          </cell>
        </row>
        <row r="2019">
          <cell r="F2019" t="str">
            <v>NB.2120</v>
          </cell>
          <cell r="Q2019">
            <v>0</v>
          </cell>
        </row>
        <row r="2020">
          <cell r="F2020" t="str">
            <v>TT</v>
          </cell>
          <cell r="Q2020">
            <v>0</v>
          </cell>
        </row>
        <row r="2021">
          <cell r="Q2021">
            <v>0</v>
          </cell>
        </row>
        <row r="2022">
          <cell r="F2022" t="str">
            <v>BA.1442</v>
          </cell>
          <cell r="Q2022">
            <v>0</v>
          </cell>
        </row>
        <row r="2023">
          <cell r="F2023" t="str">
            <v>HA.1111</v>
          </cell>
          <cell r="Q2023">
            <v>0</v>
          </cell>
        </row>
        <row r="2024">
          <cell r="Q2024">
            <v>0</v>
          </cell>
        </row>
        <row r="2025">
          <cell r="Q2025">
            <v>0</v>
          </cell>
        </row>
        <row r="2026">
          <cell r="Q2026">
            <v>0</v>
          </cell>
        </row>
        <row r="2027">
          <cell r="F2027" t="str">
            <v>HA.3213</v>
          </cell>
          <cell r="Q2027">
            <v>0</v>
          </cell>
        </row>
        <row r="2028">
          <cell r="F2028" t="str">
            <v>KP.2310</v>
          </cell>
          <cell r="Q2028">
            <v>0</v>
          </cell>
        </row>
        <row r="2029">
          <cell r="F2029" t="str">
            <v>GI.1114</v>
          </cell>
          <cell r="Q2029">
            <v>0</v>
          </cell>
        </row>
        <row r="2030">
          <cell r="F2030" t="str">
            <v>GI.2114</v>
          </cell>
          <cell r="Q2030">
            <v>0</v>
          </cell>
        </row>
        <row r="2031">
          <cell r="Q2031">
            <v>0</v>
          </cell>
        </row>
        <row r="2032">
          <cell r="Q2032">
            <v>0</v>
          </cell>
        </row>
        <row r="2033">
          <cell r="Q2033">
            <v>0</v>
          </cell>
        </row>
        <row r="2034">
          <cell r="Q2034">
            <v>0</v>
          </cell>
        </row>
        <row r="2035">
          <cell r="Q2035">
            <v>0</v>
          </cell>
        </row>
        <row r="2036">
          <cell r="Q2036">
            <v>0</v>
          </cell>
        </row>
        <row r="2037">
          <cell r="Q2037">
            <v>0</v>
          </cell>
        </row>
        <row r="2038">
          <cell r="Q2038">
            <v>0</v>
          </cell>
        </row>
        <row r="2039">
          <cell r="Q2039">
            <v>0</v>
          </cell>
        </row>
        <row r="2040">
          <cell r="F2040" t="str">
            <v>GG.2214</v>
          </cell>
          <cell r="Q2040">
            <v>0</v>
          </cell>
        </row>
        <row r="2041">
          <cell r="Q2041">
            <v>0</v>
          </cell>
        </row>
        <row r="2042">
          <cell r="Q2042">
            <v>0</v>
          </cell>
        </row>
        <row r="2043">
          <cell r="Q2043">
            <v>0</v>
          </cell>
        </row>
        <row r="2044">
          <cell r="F2044" t="str">
            <v>GG.2114</v>
          </cell>
          <cell r="Q2044">
            <v>0</v>
          </cell>
        </row>
        <row r="2045">
          <cell r="F2045" t="str">
            <v>PA.1214</v>
          </cell>
        </row>
        <row r="2046">
          <cell r="F2046" t="str">
            <v>PA.3114B</v>
          </cell>
          <cell r="Q2046">
            <v>0</v>
          </cell>
        </row>
        <row r="2047">
          <cell r="Q2047">
            <v>0</v>
          </cell>
        </row>
        <row r="2048">
          <cell r="Q2048">
            <v>0</v>
          </cell>
        </row>
        <row r="2049">
          <cell r="Q2049">
            <v>0</v>
          </cell>
        </row>
        <row r="2050">
          <cell r="Q2050">
            <v>0</v>
          </cell>
        </row>
        <row r="2051">
          <cell r="Q2051">
            <v>0</v>
          </cell>
        </row>
        <row r="2052">
          <cell r="Q2052">
            <v>0</v>
          </cell>
        </row>
        <row r="2053">
          <cell r="Q2053">
            <v>0</v>
          </cell>
        </row>
        <row r="2054">
          <cell r="Q2054">
            <v>0</v>
          </cell>
        </row>
        <row r="2055">
          <cell r="Q2055">
            <v>0</v>
          </cell>
        </row>
        <row r="2056">
          <cell r="Q2056">
            <v>0</v>
          </cell>
        </row>
        <row r="2057">
          <cell r="F2057" t="str">
            <v>PA.4214</v>
          </cell>
          <cell r="Q2057">
            <v>0</v>
          </cell>
        </row>
        <row r="2058">
          <cell r="F2058" t="str">
            <v>QB.4110SR</v>
          </cell>
          <cell r="Q2058">
            <v>0</v>
          </cell>
        </row>
        <row r="2059">
          <cell r="Q2059">
            <v>0</v>
          </cell>
        </row>
        <row r="2060">
          <cell r="Q2060">
            <v>0</v>
          </cell>
        </row>
        <row r="2061">
          <cell r="Q2061">
            <v>0</v>
          </cell>
        </row>
        <row r="2062">
          <cell r="Q2062">
            <v>0</v>
          </cell>
        </row>
        <row r="2063">
          <cell r="F2063" t="str">
            <v>QB.1210</v>
          </cell>
          <cell r="Q2063">
            <v>0</v>
          </cell>
        </row>
        <row r="2064">
          <cell r="F2064" t="str">
            <v>RB.2125</v>
          </cell>
          <cell r="Q2064">
            <v>0</v>
          </cell>
        </row>
        <row r="2065">
          <cell r="Q2065">
            <v>0</v>
          </cell>
        </row>
        <row r="2066">
          <cell r="Q2066">
            <v>0</v>
          </cell>
        </row>
        <row r="2067">
          <cell r="Q2067">
            <v>0</v>
          </cell>
        </row>
        <row r="2068">
          <cell r="Q2068">
            <v>0</v>
          </cell>
        </row>
        <row r="2069">
          <cell r="Q2069">
            <v>0</v>
          </cell>
        </row>
        <row r="2070">
          <cell r="F2070" t="str">
            <v>UD.3220SR1</v>
          </cell>
          <cell r="Q2070">
            <v>0</v>
          </cell>
        </row>
        <row r="2071">
          <cell r="F2071" t="str">
            <v>UC.4210SR</v>
          </cell>
          <cell r="Q2071">
            <v>0</v>
          </cell>
        </row>
        <row r="2072">
          <cell r="F2072" t="str">
            <v>UB.1110</v>
          </cell>
          <cell r="Q2072">
            <v>0</v>
          </cell>
        </row>
        <row r="2073">
          <cell r="F2073" t="str">
            <v>UC.3110</v>
          </cell>
          <cell r="Q2073">
            <v>0</v>
          </cell>
        </row>
        <row r="2074">
          <cell r="F2074" t="str">
            <v>BB.1411</v>
          </cell>
          <cell r="Q2074">
            <v>0</v>
          </cell>
        </row>
        <row r="2075">
          <cell r="F2075" t="str">
            <v>SA.4110</v>
          </cell>
          <cell r="Q2075">
            <v>0</v>
          </cell>
        </row>
        <row r="2076">
          <cell r="F2076" t="str">
            <v>SA.7111</v>
          </cell>
        </row>
        <row r="2078">
          <cell r="Q2078">
            <v>0</v>
          </cell>
        </row>
        <row r="2079">
          <cell r="Q2079">
            <v>0</v>
          </cell>
        </row>
        <row r="2080">
          <cell r="Q2080">
            <v>0</v>
          </cell>
        </row>
        <row r="2081">
          <cell r="Q2081">
            <v>0</v>
          </cell>
        </row>
        <row r="2082">
          <cell r="Q2082">
            <v>0</v>
          </cell>
        </row>
        <row r="2083">
          <cell r="Q2083">
            <v>0</v>
          </cell>
        </row>
        <row r="2084">
          <cell r="F2084" t="str">
            <v>SA.7111</v>
          </cell>
          <cell r="Q2084">
            <v>0</v>
          </cell>
        </row>
        <row r="2085">
          <cell r="F2085" t="str">
            <v>QA.1310</v>
          </cell>
          <cell r="Q2085">
            <v>0</v>
          </cell>
        </row>
        <row r="2086">
          <cell r="F2086" t="str">
            <v>BB.1112</v>
          </cell>
          <cell r="Q2086">
            <v>0</v>
          </cell>
        </row>
        <row r="2087">
          <cell r="F2087" t="str">
            <v>SA.4110</v>
          </cell>
          <cell r="Q2087">
            <v>0</v>
          </cell>
        </row>
        <row r="2088">
          <cell r="F2088" t="str">
            <v>RC.1110</v>
          </cell>
          <cell r="Q2088">
            <v>0</v>
          </cell>
        </row>
        <row r="2089">
          <cell r="Q2089">
            <v>0</v>
          </cell>
        </row>
        <row r="2090">
          <cell r="Q2090">
            <v>0</v>
          </cell>
        </row>
        <row r="2091">
          <cell r="Q2091">
            <v>0</v>
          </cell>
        </row>
        <row r="2092">
          <cell r="F2092" t="str">
            <v>BA.1442</v>
          </cell>
          <cell r="Q2092">
            <v>2</v>
          </cell>
        </row>
        <row r="2093">
          <cell r="F2093" t="str">
            <v>P0.105</v>
          </cell>
          <cell r="Q2093">
            <v>2</v>
          </cell>
        </row>
        <row r="2094">
          <cell r="F2094" t="str">
            <v>P.01.05</v>
          </cell>
          <cell r="Q2094">
            <v>0</v>
          </cell>
        </row>
        <row r="2095">
          <cell r="F2095" t="str">
            <v>HA.5213</v>
          </cell>
          <cell r="Q2095">
            <v>0.53759999999999997</v>
          </cell>
        </row>
        <row r="2096">
          <cell r="F2096" t="str">
            <v>KA.2320</v>
          </cell>
          <cell r="Q2096">
            <v>6.08E-2</v>
          </cell>
        </row>
        <row r="2097">
          <cell r="F2097" t="str">
            <v>IA.3511</v>
          </cell>
          <cell r="Q2097">
            <v>0.1</v>
          </cell>
        </row>
        <row r="2098">
          <cell r="F2098" t="str">
            <v>IA.3521</v>
          </cell>
          <cell r="Q2098">
            <v>0</v>
          </cell>
        </row>
        <row r="2099">
          <cell r="F2099" t="str">
            <v>RB.2125</v>
          </cell>
          <cell r="Q2099">
            <v>253.952</v>
          </cell>
        </row>
        <row r="2100">
          <cell r="F2100" t="str">
            <v>BB.1112</v>
          </cell>
        </row>
        <row r="2101">
          <cell r="F2101" t="str">
            <v>P0.414</v>
          </cell>
          <cell r="Q2101">
            <v>7.0200000000000005</v>
          </cell>
        </row>
        <row r="2102">
          <cell r="F2102" t="str">
            <v>P.04.14</v>
          </cell>
          <cell r="Q2102">
            <v>0</v>
          </cell>
        </row>
        <row r="2103">
          <cell r="F2103" t="str">
            <v>P0.715</v>
          </cell>
          <cell r="Q2103">
            <v>2.64</v>
          </cell>
        </row>
        <row r="2104">
          <cell r="F2104" t="str">
            <v>P.07.15</v>
          </cell>
          <cell r="Q2104">
            <v>0</v>
          </cell>
        </row>
        <row r="2105">
          <cell r="F2105" t="str">
            <v>NB.2120</v>
          </cell>
          <cell r="Q2105">
            <v>2.64</v>
          </cell>
        </row>
        <row r="2106">
          <cell r="F2106" t="str">
            <v>GI.2114</v>
          </cell>
          <cell r="Q2106">
            <v>4.41</v>
          </cell>
        </row>
        <row r="2107">
          <cell r="F2107" t="str">
            <v>PA.1214</v>
          </cell>
          <cell r="Q2107">
            <v>8.82</v>
          </cell>
        </row>
        <row r="2108">
          <cell r="F2108" t="str">
            <v>UB.1110</v>
          </cell>
          <cell r="Q2108">
            <v>44.1</v>
          </cell>
        </row>
        <row r="2109">
          <cell r="F2109" t="str">
            <v>UC.3110</v>
          </cell>
          <cell r="Q2109">
            <v>44.1</v>
          </cell>
        </row>
        <row r="2110">
          <cell r="F2110" t="str">
            <v>SA.7111</v>
          </cell>
          <cell r="Q2110">
            <v>2</v>
          </cell>
        </row>
        <row r="2111">
          <cell r="F2111" t="str">
            <v>QA.1310</v>
          </cell>
          <cell r="Q2111">
            <v>2</v>
          </cell>
        </row>
        <row r="2112">
          <cell r="F2112" t="str">
            <v>TT</v>
          </cell>
          <cell r="Q2112">
            <v>10</v>
          </cell>
        </row>
        <row r="2113">
          <cell r="F2113" t="str">
            <v>BB.1112</v>
          </cell>
          <cell r="Q2113">
            <v>2</v>
          </cell>
        </row>
        <row r="2114">
          <cell r="Q2114">
            <v>0</v>
          </cell>
        </row>
        <row r="2115">
          <cell r="F2115" t="str">
            <v>VC-29</v>
          </cell>
          <cell r="Q2115">
            <v>93</v>
          </cell>
        </row>
        <row r="2116">
          <cell r="F2116" t="str">
            <v>VC-02</v>
          </cell>
          <cell r="Q2116">
            <v>275.52</v>
          </cell>
        </row>
        <row r="2117">
          <cell r="F2117" t="str">
            <v>VC-07</v>
          </cell>
          <cell r="Q2117">
            <v>307.64</v>
          </cell>
        </row>
        <row r="2118">
          <cell r="F2118" t="str">
            <v>VC-13</v>
          </cell>
          <cell r="Q2118">
            <v>20.85</v>
          </cell>
        </row>
        <row r="2119">
          <cell r="F2119" t="str">
            <v>VC-17</v>
          </cell>
          <cell r="Q2119">
            <v>25.410000000000004</v>
          </cell>
        </row>
        <row r="2120">
          <cell r="F2120" t="str">
            <v>VC-21</v>
          </cell>
          <cell r="Q2120">
            <v>68.823000000000008</v>
          </cell>
        </row>
        <row r="2121">
          <cell r="Q2121">
            <v>0</v>
          </cell>
        </row>
        <row r="2122">
          <cell r="F2122" t="str">
            <v>CA.1113</v>
          </cell>
          <cell r="Q2122">
            <v>0</v>
          </cell>
        </row>
        <row r="2123">
          <cell r="F2123" t="str">
            <v>TT</v>
          </cell>
          <cell r="Q2123">
            <v>0</v>
          </cell>
        </row>
        <row r="2124">
          <cell r="F2124" t="str">
            <v>TT</v>
          </cell>
          <cell r="Q2124">
            <v>0</v>
          </cell>
        </row>
        <row r="2125">
          <cell r="F2125" t="str">
            <v>TT</v>
          </cell>
        </row>
        <row r="2127">
          <cell r="F2127" t="str">
            <v>BA.1443</v>
          </cell>
          <cell r="Q2127">
            <v>66</v>
          </cell>
        </row>
        <row r="2128">
          <cell r="Q2128">
            <v>0</v>
          </cell>
        </row>
        <row r="2129">
          <cell r="Q2129">
            <v>0</v>
          </cell>
        </row>
        <row r="2130">
          <cell r="Q2130">
            <v>20</v>
          </cell>
        </row>
        <row r="2131">
          <cell r="Q2131">
            <v>14</v>
          </cell>
        </row>
        <row r="2132">
          <cell r="Q2132">
            <v>32</v>
          </cell>
        </row>
        <row r="2133">
          <cell r="Q2133">
            <v>0</v>
          </cell>
        </row>
        <row r="2134">
          <cell r="Q2134">
            <v>0</v>
          </cell>
        </row>
        <row r="2135">
          <cell r="Q2135">
            <v>0</v>
          </cell>
        </row>
        <row r="2136">
          <cell r="Q2136">
            <v>0</v>
          </cell>
        </row>
        <row r="2137">
          <cell r="Q2137">
            <v>0</v>
          </cell>
        </row>
        <row r="2138">
          <cell r="Q2138">
            <v>0</v>
          </cell>
        </row>
        <row r="2139">
          <cell r="Q2139">
            <v>0</v>
          </cell>
        </row>
        <row r="2140">
          <cell r="Q2140">
            <v>0</v>
          </cell>
        </row>
        <row r="2141">
          <cell r="F2141" t="str">
            <v>P0.105</v>
          </cell>
          <cell r="Q2141">
            <v>5.4</v>
          </cell>
        </row>
        <row r="2142">
          <cell r="Q2142">
            <v>0</v>
          </cell>
        </row>
        <row r="2143">
          <cell r="Q2143">
            <v>0</v>
          </cell>
        </row>
        <row r="2144">
          <cell r="Q2144">
            <v>0</v>
          </cell>
        </row>
        <row r="2145">
          <cell r="Q2145">
            <v>2</v>
          </cell>
        </row>
        <row r="2146">
          <cell r="Q2146">
            <v>2.4000000000000004</v>
          </cell>
        </row>
        <row r="2147">
          <cell r="Q2147">
            <v>1</v>
          </cell>
        </row>
        <row r="2148">
          <cell r="Q2148">
            <v>0</v>
          </cell>
        </row>
        <row r="2149">
          <cell r="Q2149">
            <v>0</v>
          </cell>
        </row>
        <row r="2150">
          <cell r="Q2150">
            <v>0</v>
          </cell>
        </row>
        <row r="2151">
          <cell r="Q2151">
            <v>0</v>
          </cell>
        </row>
        <row r="2152">
          <cell r="Q2152">
            <v>0</v>
          </cell>
        </row>
        <row r="2153">
          <cell r="Q2153">
            <v>0</v>
          </cell>
        </row>
        <row r="2154">
          <cell r="Q2154">
            <v>0</v>
          </cell>
        </row>
        <row r="2155">
          <cell r="Q2155">
            <v>0</v>
          </cell>
        </row>
        <row r="2156">
          <cell r="F2156" t="str">
            <v>HA.1313</v>
          </cell>
          <cell r="Q2156">
            <v>3.4</v>
          </cell>
        </row>
        <row r="2157">
          <cell r="F2157" t="str">
            <v>IA.1120</v>
          </cell>
          <cell r="Q2157">
            <v>0.34</v>
          </cell>
        </row>
        <row r="2158">
          <cell r="F2158" t="str">
            <v>KA.1220</v>
          </cell>
          <cell r="Q2158">
            <v>0.1</v>
          </cell>
        </row>
        <row r="2159">
          <cell r="F2159" t="str">
            <v>BB.1113</v>
          </cell>
          <cell r="Q2159">
            <v>16.5</v>
          </cell>
        </row>
        <row r="2160">
          <cell r="F2160" t="str">
            <v>VC-03/100</v>
          </cell>
          <cell r="Q2160">
            <v>59.4</v>
          </cell>
        </row>
        <row r="2161">
          <cell r="F2161" t="str">
            <v>BD.1712</v>
          </cell>
          <cell r="Q2161">
            <v>0.59399999999999997</v>
          </cell>
        </row>
        <row r="2162">
          <cell r="F2162" t="str">
            <v>BJ.1212x4</v>
          </cell>
          <cell r="Q2162">
            <v>0</v>
          </cell>
        </row>
        <row r="2163">
          <cell r="F2163" t="str">
            <v>BJ.1132x2</v>
          </cell>
          <cell r="Q2163">
            <v>0</v>
          </cell>
        </row>
        <row r="2164">
          <cell r="F2164" t="str">
            <v>BJ.1132</v>
          </cell>
          <cell r="Q2164">
            <v>0.59399999999999997</v>
          </cell>
        </row>
        <row r="2165">
          <cell r="F2165" t="str">
            <v>B13-4/CÑ79/12</v>
          </cell>
          <cell r="Q2165">
            <v>10</v>
          </cell>
        </row>
        <row r="2166">
          <cell r="F2166" t="str">
            <v>TT</v>
          </cell>
        </row>
        <row r="2167">
          <cell r="F2167" t="str">
            <v>P.04.14</v>
          </cell>
          <cell r="Q2167">
            <v>0</v>
          </cell>
        </row>
        <row r="2168">
          <cell r="F2168" t="str">
            <v>P.01.04</v>
          </cell>
        </row>
        <row r="2169">
          <cell r="F2169" t="str">
            <v>CA.1113</v>
          </cell>
        </row>
        <row r="2170">
          <cell r="F2170" t="str">
            <v>TT</v>
          </cell>
        </row>
        <row r="2171">
          <cell r="F2171" t="str">
            <v>GG.2114</v>
          </cell>
          <cell r="Q2171">
            <v>0</v>
          </cell>
        </row>
        <row r="2172">
          <cell r="F2172" t="str">
            <v>HA.1213</v>
          </cell>
          <cell r="Q2172">
            <v>0</v>
          </cell>
        </row>
        <row r="2173">
          <cell r="F2173" t="str">
            <v>TT</v>
          </cell>
        </row>
        <row r="2174">
          <cell r="Q2174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VatLieu"/>
      <sheetName val="THDZ"/>
      <sheetName val="ThongSo"/>
      <sheetName val="DGTH"/>
      <sheetName val="PLCT"/>
      <sheetName val="VuaBT"/>
      <sheetName val="ChiTietDZ"/>
      <sheetName val="Tram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H7">
            <v>0</v>
          </cell>
        </row>
        <row r="8">
          <cell r="B8" t="str">
            <v>PC30</v>
          </cell>
          <cell r="H8">
            <v>0</v>
          </cell>
        </row>
        <row r="9">
          <cell r="B9" t="str">
            <v>CATV</v>
          </cell>
          <cell r="H9">
            <v>0</v>
          </cell>
        </row>
        <row r="10">
          <cell r="B10" t="str">
            <v>H2O</v>
          </cell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B15" t="str">
            <v>PC30</v>
          </cell>
          <cell r="H15">
            <v>0</v>
          </cell>
        </row>
        <row r="16">
          <cell r="B16" t="str">
            <v>CATV</v>
          </cell>
          <cell r="H16">
            <v>0</v>
          </cell>
        </row>
        <row r="17">
          <cell r="B17" t="str">
            <v>H2O</v>
          </cell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2.5000000000000001E-2</v>
          </cell>
        </row>
        <row r="22">
          <cell r="B22" t="str">
            <v>PC30</v>
          </cell>
          <cell r="H22">
            <v>5.3043750000000003</v>
          </cell>
        </row>
        <row r="23">
          <cell r="B23" t="str">
            <v>CATV</v>
          </cell>
          <cell r="H23">
            <v>1.286375E-2</v>
          </cell>
        </row>
        <row r="24">
          <cell r="B24" t="str">
            <v>H2O</v>
          </cell>
          <cell r="H24">
            <v>4.4749999999999998E-3</v>
          </cell>
        </row>
        <row r="25">
          <cell r="H25">
            <v>5.3043749999999994</v>
          </cell>
        </row>
        <row r="26">
          <cell r="H26">
            <v>1.2863749999999998E-2</v>
          </cell>
        </row>
        <row r="27">
          <cell r="H27">
            <v>4.4749999999999989E-3</v>
          </cell>
        </row>
        <row r="28">
          <cell r="H28">
            <v>2.0909999999999997</v>
          </cell>
        </row>
        <row r="29">
          <cell r="B29" t="str">
            <v>PC30</v>
          </cell>
          <cell r="H29">
            <v>432.83699999999993</v>
          </cell>
        </row>
        <row r="30">
          <cell r="B30" t="str">
            <v>CATV</v>
          </cell>
          <cell r="H30">
            <v>1.049682</v>
          </cell>
        </row>
        <row r="31">
          <cell r="B31" t="str">
            <v>DA46</v>
          </cell>
          <cell r="H31">
            <v>1.877718</v>
          </cell>
        </row>
        <row r="32">
          <cell r="B32" t="str">
            <v>H2O</v>
          </cell>
          <cell r="H32">
            <v>0.365925</v>
          </cell>
        </row>
        <row r="33">
          <cell r="H33">
            <v>432.83700000000005</v>
          </cell>
        </row>
        <row r="34">
          <cell r="H34">
            <v>1.0496820000000002</v>
          </cell>
        </row>
        <row r="35">
          <cell r="H35">
            <v>1.8777180000000004</v>
          </cell>
        </row>
        <row r="36">
          <cell r="H36">
            <v>0.36592500000000006</v>
          </cell>
        </row>
        <row r="37">
          <cell r="H37">
            <v>1.0454999999999999</v>
          </cell>
        </row>
        <row r="38">
          <cell r="B38" t="str">
            <v>PC30</v>
          </cell>
          <cell r="H38">
            <v>357.56099999999998</v>
          </cell>
        </row>
        <row r="39">
          <cell r="B39" t="str">
            <v>CATV</v>
          </cell>
          <cell r="H39">
            <v>0.47570250000000003</v>
          </cell>
        </row>
        <row r="40">
          <cell r="B40" t="str">
            <v>DA24</v>
          </cell>
          <cell r="H40">
            <v>0.90600939000000003</v>
          </cell>
        </row>
        <row r="41">
          <cell r="B41" t="str">
            <v>H2O</v>
          </cell>
          <cell r="H41">
            <v>0.19341749999999999</v>
          </cell>
        </row>
        <row r="42">
          <cell r="H42">
            <v>357.56100000000004</v>
          </cell>
        </row>
        <row r="43">
          <cell r="H43">
            <v>0.47570250000000003</v>
          </cell>
        </row>
        <row r="44">
          <cell r="H44">
            <v>0.90600939000000003</v>
          </cell>
        </row>
        <row r="45">
          <cell r="H45">
            <v>0.19341749999999999</v>
          </cell>
        </row>
        <row r="46">
          <cell r="H46">
            <v>1.0454999999999999</v>
          </cell>
        </row>
        <row r="47">
          <cell r="B47" t="str">
            <v>PC30</v>
          </cell>
          <cell r="H47">
            <v>458.28447</v>
          </cell>
        </row>
        <row r="48">
          <cell r="B48" t="str">
            <v>CATV</v>
          </cell>
          <cell r="H48">
            <v>0.43822132499999994</v>
          </cell>
        </row>
        <row r="49">
          <cell r="B49" t="str">
            <v>DA12</v>
          </cell>
          <cell r="H49">
            <v>0.90600939000000003</v>
          </cell>
        </row>
        <row r="50">
          <cell r="B50" t="str">
            <v>H2O</v>
          </cell>
          <cell r="H50">
            <v>0.20591122500000003</v>
          </cell>
        </row>
        <row r="51">
          <cell r="H51">
            <v>458.28447000000011</v>
          </cell>
        </row>
        <row r="52">
          <cell r="H52">
            <v>0.43822132500000005</v>
          </cell>
        </row>
        <row r="53">
          <cell r="H53">
            <v>0.90600939000000014</v>
          </cell>
        </row>
        <row r="54">
          <cell r="H54">
            <v>0.20591122500000006</v>
          </cell>
        </row>
        <row r="55">
          <cell r="H55">
            <v>1.0200749999999998</v>
          </cell>
        </row>
        <row r="56">
          <cell r="B56" t="str">
            <v>PC30</v>
          </cell>
          <cell r="H56">
            <v>467.19434999999993</v>
          </cell>
        </row>
        <row r="57">
          <cell r="B57" t="str">
            <v>CATV</v>
          </cell>
          <cell r="H57">
            <v>0.43251179999999989</v>
          </cell>
        </row>
        <row r="58">
          <cell r="B58" t="str">
            <v>DA12</v>
          </cell>
          <cell r="H58">
            <v>0.87828457499999979</v>
          </cell>
        </row>
        <row r="59">
          <cell r="B59" t="str">
            <v>H2O</v>
          </cell>
          <cell r="H59">
            <v>0.18463357499999997</v>
          </cell>
        </row>
        <row r="60">
          <cell r="H60">
            <v>467.19434999999993</v>
          </cell>
        </row>
        <row r="61">
          <cell r="H61">
            <v>0.43251179999999989</v>
          </cell>
        </row>
        <row r="62">
          <cell r="H62">
            <v>0.87828457499999979</v>
          </cell>
        </row>
        <row r="63">
          <cell r="H63">
            <v>0.18463357499999997</v>
          </cell>
        </row>
      </sheetData>
      <sheetData sheetId="6" refreshError="1">
        <row r="8">
          <cell r="I8">
            <v>1</v>
          </cell>
        </row>
        <row r="9">
          <cell r="I9">
            <v>1</v>
          </cell>
        </row>
        <row r="10">
          <cell r="I10">
            <v>0</v>
          </cell>
        </row>
        <row r="11">
          <cell r="I11">
            <v>1</v>
          </cell>
        </row>
        <row r="12">
          <cell r="D12" t="str">
            <v>BM22-600</v>
          </cell>
          <cell r="I12">
            <v>2</v>
          </cell>
        </row>
        <row r="13">
          <cell r="I13">
            <v>4.9000000000000004</v>
          </cell>
        </row>
        <row r="14">
          <cell r="I14">
            <v>4.9000000000000004</v>
          </cell>
        </row>
        <row r="15">
          <cell r="D15" t="str">
            <v>ÑC1,5</v>
          </cell>
          <cell r="I15">
            <v>1</v>
          </cell>
        </row>
        <row r="16">
          <cell r="I16">
            <v>0.1</v>
          </cell>
        </row>
        <row r="17">
          <cell r="I17">
            <v>1</v>
          </cell>
        </row>
        <row r="18">
          <cell r="D18" t="str">
            <v>BM22-600</v>
          </cell>
          <cell r="I18">
            <v>2</v>
          </cell>
        </row>
        <row r="19">
          <cell r="I19">
            <v>5.9</v>
          </cell>
        </row>
        <row r="20">
          <cell r="I20">
            <v>5.9</v>
          </cell>
        </row>
        <row r="21">
          <cell r="D21" t="str">
            <v>ÑC1,5</v>
          </cell>
          <cell r="I21">
            <v>2</v>
          </cell>
        </row>
        <row r="22">
          <cell r="I22">
            <v>0.1</v>
          </cell>
        </row>
        <row r="23">
          <cell r="I23">
            <v>1</v>
          </cell>
        </row>
        <row r="24">
          <cell r="D24" t="str">
            <v>BM22-850</v>
          </cell>
          <cell r="I24">
            <v>1</v>
          </cell>
        </row>
        <row r="25">
          <cell r="I25">
            <v>3</v>
          </cell>
        </row>
        <row r="26">
          <cell r="I26">
            <v>3</v>
          </cell>
        </row>
        <row r="27">
          <cell r="D27" t="str">
            <v>ÑC1,5</v>
          </cell>
          <cell r="I27">
            <v>2</v>
          </cell>
        </row>
        <row r="28">
          <cell r="D28" t="str">
            <v>DCU2,5</v>
          </cell>
          <cell r="I28">
            <v>0.7</v>
          </cell>
        </row>
        <row r="29">
          <cell r="I29">
            <v>9.9999999999999992E-2</v>
          </cell>
        </row>
        <row r="30">
          <cell r="I30">
            <v>0</v>
          </cell>
        </row>
        <row r="31">
          <cell r="D31" t="str">
            <v>BM22-650</v>
          </cell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D34" t="str">
            <v>ÑC1,5</v>
          </cell>
          <cell r="I34">
            <v>0</v>
          </cell>
        </row>
        <row r="35">
          <cell r="I35">
            <v>0</v>
          </cell>
        </row>
        <row r="36">
          <cell r="D36" t="str">
            <v>SC</v>
          </cell>
          <cell r="I36">
            <v>1</v>
          </cell>
        </row>
        <row r="37">
          <cell r="D37" t="str">
            <v>BM22-650</v>
          </cell>
          <cell r="I37">
            <v>2</v>
          </cell>
        </row>
        <row r="38">
          <cell r="I38">
            <v>11.9</v>
          </cell>
        </row>
        <row r="39">
          <cell r="I39">
            <v>13.85</v>
          </cell>
        </row>
        <row r="40">
          <cell r="D40" t="str">
            <v>MUAÑ</v>
          </cell>
          <cell r="I40">
            <v>1.9499999999999993</v>
          </cell>
        </row>
        <row r="41">
          <cell r="D41" t="str">
            <v>ÑC1,5</v>
          </cell>
          <cell r="I41">
            <v>2</v>
          </cell>
        </row>
        <row r="42">
          <cell r="D42" t="str">
            <v>BTM250</v>
          </cell>
          <cell r="I42">
            <v>0.16</v>
          </cell>
        </row>
        <row r="43">
          <cell r="D43" t="str">
            <v>ST10M</v>
          </cell>
          <cell r="I43">
            <v>7.2499999999999991</v>
          </cell>
        </row>
        <row r="44">
          <cell r="D44" t="str">
            <v>VKM</v>
          </cell>
          <cell r="I44">
            <v>2.1099999999999997E-2</v>
          </cell>
        </row>
        <row r="45">
          <cell r="D45" t="str">
            <v>QBTUM</v>
          </cell>
          <cell r="I45">
            <v>1</v>
          </cell>
        </row>
        <row r="46">
          <cell r="I46">
            <v>0.1</v>
          </cell>
        </row>
        <row r="47">
          <cell r="I47">
            <v>1</v>
          </cell>
        </row>
        <row r="48">
          <cell r="D48" t="str">
            <v>BM22-850</v>
          </cell>
          <cell r="I48">
            <v>1</v>
          </cell>
        </row>
        <row r="49">
          <cell r="I49">
            <v>3.1</v>
          </cell>
        </row>
        <row r="50">
          <cell r="I50">
            <v>3.9</v>
          </cell>
        </row>
        <row r="51">
          <cell r="D51" t="str">
            <v>MUAÑ</v>
          </cell>
          <cell r="I51">
            <v>0.79999999999999982</v>
          </cell>
        </row>
        <row r="52">
          <cell r="D52" t="str">
            <v>ÑC1,5</v>
          </cell>
          <cell r="I52">
            <v>2</v>
          </cell>
        </row>
        <row r="53">
          <cell r="D53" t="str">
            <v>DCU5</v>
          </cell>
          <cell r="I53">
            <v>1.4</v>
          </cell>
        </row>
        <row r="54">
          <cell r="I54">
            <v>9.9999999999999992E-2</v>
          </cell>
        </row>
        <row r="55">
          <cell r="I55">
            <v>1</v>
          </cell>
        </row>
        <row r="56">
          <cell r="D56" t="str">
            <v>BM22-850</v>
          </cell>
          <cell r="I56">
            <v>1</v>
          </cell>
        </row>
        <row r="57">
          <cell r="I57">
            <v>4.2</v>
          </cell>
        </row>
        <row r="58">
          <cell r="I58">
            <v>5.01</v>
          </cell>
        </row>
        <row r="59">
          <cell r="D59" t="str">
            <v>MUAÑ</v>
          </cell>
          <cell r="I59">
            <v>3.2</v>
          </cell>
        </row>
        <row r="60">
          <cell r="D60" t="str">
            <v>DCU5</v>
          </cell>
          <cell r="I60">
            <v>1.3999999999999997</v>
          </cell>
        </row>
        <row r="61">
          <cell r="D61" t="str">
            <v>ÑC1,5</v>
          </cell>
          <cell r="I61">
            <v>1.9999999999999998</v>
          </cell>
        </row>
        <row r="62">
          <cell r="D62" t="str">
            <v>BTM250</v>
          </cell>
          <cell r="I62">
            <v>0.15999999999999998</v>
          </cell>
        </row>
        <row r="63">
          <cell r="D63" t="str">
            <v>ST10M</v>
          </cell>
          <cell r="I63">
            <v>7.2499999999999991</v>
          </cell>
        </row>
        <row r="64">
          <cell r="D64" t="str">
            <v>VKM</v>
          </cell>
          <cell r="I64">
            <v>2.1099999999999997E-2</v>
          </cell>
        </row>
        <row r="65">
          <cell r="D65" t="str">
            <v>QBTUM</v>
          </cell>
          <cell r="I65">
            <v>1</v>
          </cell>
        </row>
        <row r="66">
          <cell r="I66">
            <v>0.1</v>
          </cell>
        </row>
        <row r="67">
          <cell r="I67">
            <v>1</v>
          </cell>
        </row>
        <row r="68">
          <cell r="D68" t="str">
            <v>BM22-650</v>
          </cell>
          <cell r="I68">
            <v>2</v>
          </cell>
        </row>
        <row r="69">
          <cell r="I69">
            <v>11.1</v>
          </cell>
        </row>
        <row r="70">
          <cell r="I70">
            <v>12.3</v>
          </cell>
        </row>
        <row r="71">
          <cell r="D71" t="str">
            <v>MUAÑ</v>
          </cell>
          <cell r="I71">
            <v>1.2000000000000011</v>
          </cell>
        </row>
        <row r="72">
          <cell r="D72" t="str">
            <v>ÑC1,5</v>
          </cell>
          <cell r="I72">
            <v>2</v>
          </cell>
        </row>
        <row r="73">
          <cell r="I73">
            <v>0.1</v>
          </cell>
        </row>
        <row r="74">
          <cell r="I74">
            <v>1</v>
          </cell>
        </row>
        <row r="75">
          <cell r="D75" t="str">
            <v>BM22-850</v>
          </cell>
          <cell r="I75">
            <v>1</v>
          </cell>
        </row>
        <row r="76">
          <cell r="I76">
            <v>4.0999999999999996</v>
          </cell>
        </row>
        <row r="77">
          <cell r="I77">
            <v>3.3</v>
          </cell>
        </row>
        <row r="78">
          <cell r="D78" t="str">
            <v>DCU5</v>
          </cell>
          <cell r="I78">
            <v>1.4</v>
          </cell>
        </row>
        <row r="79">
          <cell r="D79" t="str">
            <v>ÑC1,5</v>
          </cell>
          <cell r="I79">
            <v>2</v>
          </cell>
        </row>
        <row r="80">
          <cell r="I80">
            <v>0.1</v>
          </cell>
        </row>
        <row r="81">
          <cell r="I81">
            <v>1</v>
          </cell>
        </row>
        <row r="82">
          <cell r="D82" t="str">
            <v>BM22-850</v>
          </cell>
          <cell r="I82">
            <v>1</v>
          </cell>
        </row>
        <row r="83">
          <cell r="I83">
            <v>3.3</v>
          </cell>
        </row>
        <row r="84">
          <cell r="I84">
            <v>4.0999999999999996</v>
          </cell>
        </row>
        <row r="85">
          <cell r="D85" t="str">
            <v>MUAÑ</v>
          </cell>
          <cell r="I85">
            <v>0.79999999999999982</v>
          </cell>
        </row>
        <row r="86">
          <cell r="D86" t="str">
            <v>DCU5</v>
          </cell>
          <cell r="I86">
            <v>1.4</v>
          </cell>
        </row>
        <row r="87">
          <cell r="D87" t="str">
            <v>ÑC1,5</v>
          </cell>
          <cell r="I87">
            <v>2</v>
          </cell>
        </row>
        <row r="88">
          <cell r="D88" t="str">
            <v>BTM250</v>
          </cell>
          <cell r="I88">
            <v>0.14000000000000001</v>
          </cell>
        </row>
        <row r="89">
          <cell r="D89" t="str">
            <v>ST10M</v>
          </cell>
          <cell r="I89">
            <v>6.8</v>
          </cell>
        </row>
        <row r="90">
          <cell r="D90" t="str">
            <v>VKM</v>
          </cell>
          <cell r="I90">
            <v>1.9900000000000001E-2</v>
          </cell>
        </row>
        <row r="91">
          <cell r="D91" t="str">
            <v>QBTUM</v>
          </cell>
          <cell r="I91">
            <v>2</v>
          </cell>
        </row>
        <row r="92">
          <cell r="I92">
            <v>0.1</v>
          </cell>
        </row>
        <row r="93">
          <cell r="I93">
            <v>1</v>
          </cell>
        </row>
        <row r="94">
          <cell r="D94" t="str">
            <v>BTM250</v>
          </cell>
          <cell r="I94">
            <v>1.91</v>
          </cell>
        </row>
        <row r="95">
          <cell r="D95" t="str">
            <v>BTL100</v>
          </cell>
          <cell r="I95">
            <v>0.51</v>
          </cell>
        </row>
        <row r="96">
          <cell r="D96" t="str">
            <v>ST10M</v>
          </cell>
          <cell r="I96">
            <v>46.48</v>
          </cell>
        </row>
        <row r="97">
          <cell r="D97" t="str">
            <v>ST18M</v>
          </cell>
          <cell r="I97">
            <v>93.34</v>
          </cell>
        </row>
        <row r="98">
          <cell r="D98" t="str">
            <v>VKM</v>
          </cell>
          <cell r="I98">
            <v>9.8000000000000004E-2</v>
          </cell>
        </row>
        <row r="99">
          <cell r="I99">
            <v>13</v>
          </cell>
        </row>
        <row r="100">
          <cell r="I100">
            <v>13</v>
          </cell>
        </row>
        <row r="101">
          <cell r="I101">
            <v>0.1</v>
          </cell>
        </row>
        <row r="102">
          <cell r="I102">
            <v>1</v>
          </cell>
        </row>
        <row r="103">
          <cell r="D103" t="str">
            <v>BM22-950</v>
          </cell>
          <cell r="I103">
            <v>1</v>
          </cell>
        </row>
        <row r="104">
          <cell r="I104">
            <v>5.6</v>
          </cell>
        </row>
        <row r="105">
          <cell r="I105">
            <v>6.6999999999999993</v>
          </cell>
        </row>
        <row r="106">
          <cell r="D106" t="str">
            <v>MUAÑ</v>
          </cell>
          <cell r="I106">
            <v>1.1000000000000003</v>
          </cell>
        </row>
        <row r="107">
          <cell r="D107" t="str">
            <v>DCU5</v>
          </cell>
          <cell r="I107">
            <v>1.5999999999999999</v>
          </cell>
        </row>
        <row r="108">
          <cell r="D108" t="str">
            <v>ÑC2</v>
          </cell>
          <cell r="I108">
            <v>1.9999999999999998</v>
          </cell>
        </row>
        <row r="109">
          <cell r="D109" t="str">
            <v>BTM250</v>
          </cell>
          <cell r="I109">
            <v>0.21999999999999997</v>
          </cell>
        </row>
        <row r="110">
          <cell r="D110" t="str">
            <v>ST10M</v>
          </cell>
          <cell r="I110">
            <v>9.2999999999999989</v>
          </cell>
        </row>
        <row r="111">
          <cell r="D111" t="str">
            <v>VKM</v>
          </cell>
          <cell r="I111">
            <v>2.8599999999999997E-2</v>
          </cell>
        </row>
        <row r="112">
          <cell r="D112" t="str">
            <v>QBTUM</v>
          </cell>
          <cell r="I112">
            <v>2.9999999999999996</v>
          </cell>
        </row>
        <row r="113">
          <cell r="I113">
            <v>9.9999999999999992E-2</v>
          </cell>
        </row>
        <row r="114">
          <cell r="I114">
            <v>0</v>
          </cell>
        </row>
        <row r="115">
          <cell r="D115" t="str">
            <v>BLMK</v>
          </cell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D118" t="str">
            <v>MUAÑ</v>
          </cell>
          <cell r="I118">
            <v>0</v>
          </cell>
        </row>
        <row r="119">
          <cell r="D119" t="str">
            <v>ÑC2</v>
          </cell>
          <cell r="I119">
            <v>0</v>
          </cell>
        </row>
        <row r="120">
          <cell r="D120" t="str">
            <v>QBTUM</v>
          </cell>
          <cell r="I120">
            <v>0</v>
          </cell>
        </row>
        <row r="121">
          <cell r="I121">
            <v>0</v>
          </cell>
        </row>
        <row r="122">
          <cell r="I122">
            <v>1</v>
          </cell>
        </row>
        <row r="123">
          <cell r="D123" t="str">
            <v>BTM200</v>
          </cell>
          <cell r="I123">
            <v>6.64</v>
          </cell>
        </row>
        <row r="124">
          <cell r="D124" t="str">
            <v>BTL100</v>
          </cell>
          <cell r="I124">
            <v>1.5</v>
          </cell>
        </row>
        <row r="125">
          <cell r="D125" t="str">
            <v>ST18M</v>
          </cell>
          <cell r="I125">
            <v>2.632E-2</v>
          </cell>
        </row>
        <row r="126">
          <cell r="D126" t="str">
            <v>ST18M</v>
          </cell>
          <cell r="I126">
            <v>0.38653999999999999</v>
          </cell>
        </row>
        <row r="127">
          <cell r="D127" t="str">
            <v>DCAT</v>
          </cell>
          <cell r="I127">
            <v>3.7</v>
          </cell>
        </row>
        <row r="128">
          <cell r="D128" t="str">
            <v>DCU5</v>
          </cell>
          <cell r="I128">
            <v>16.7</v>
          </cell>
        </row>
        <row r="129">
          <cell r="I129">
            <v>105</v>
          </cell>
        </row>
        <row r="130">
          <cell r="I130">
            <v>105</v>
          </cell>
        </row>
        <row r="131">
          <cell r="I131">
            <v>0.1</v>
          </cell>
        </row>
        <row r="132">
          <cell r="I132">
            <v>0</v>
          </cell>
        </row>
        <row r="133">
          <cell r="D133" t="str">
            <v>BTM200</v>
          </cell>
          <cell r="I133">
            <v>0</v>
          </cell>
        </row>
        <row r="134">
          <cell r="D134" t="str">
            <v>BTL100</v>
          </cell>
          <cell r="I134">
            <v>0</v>
          </cell>
        </row>
        <row r="135">
          <cell r="D135" t="str">
            <v>BTL100</v>
          </cell>
          <cell r="I135">
            <v>0</v>
          </cell>
        </row>
        <row r="136">
          <cell r="D136" t="str">
            <v>ST10M</v>
          </cell>
          <cell r="I136">
            <v>0</v>
          </cell>
        </row>
        <row r="137">
          <cell r="D137" t="str">
            <v>ST18M</v>
          </cell>
          <cell r="I137">
            <v>0</v>
          </cell>
        </row>
        <row r="138">
          <cell r="D138" t="str">
            <v>D57+C</v>
          </cell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1</v>
          </cell>
        </row>
        <row r="143">
          <cell r="D143" t="str">
            <v>BTM250</v>
          </cell>
          <cell r="I143">
            <v>0.78800000000000003</v>
          </cell>
        </row>
        <row r="144">
          <cell r="D144" t="str">
            <v>BTM250</v>
          </cell>
          <cell r="I144">
            <v>0.86199999999999988</v>
          </cell>
        </row>
        <row r="145">
          <cell r="D145" t="str">
            <v>BTL100</v>
          </cell>
          <cell r="I145">
            <v>0.4</v>
          </cell>
        </row>
        <row r="146">
          <cell r="D146" t="str">
            <v>ST10M</v>
          </cell>
          <cell r="I146">
            <v>63.07</v>
          </cell>
        </row>
        <row r="147">
          <cell r="D147" t="str">
            <v>ST18M</v>
          </cell>
          <cell r="I147">
            <v>49.7</v>
          </cell>
        </row>
        <row r="148">
          <cell r="D148" t="str">
            <v>VKM</v>
          </cell>
          <cell r="I148">
            <v>2.1000000000000001E-2</v>
          </cell>
        </row>
        <row r="149">
          <cell r="D149" t="str">
            <v>VKM</v>
          </cell>
          <cell r="I149">
            <v>6.7000000000000004E-2</v>
          </cell>
        </row>
        <row r="150">
          <cell r="D150" t="str">
            <v>DCU5</v>
          </cell>
          <cell r="I150">
            <v>3.9500000000000006</v>
          </cell>
        </row>
        <row r="151">
          <cell r="I151">
            <v>13.000000000000002</v>
          </cell>
        </row>
        <row r="152">
          <cell r="I152">
            <v>13.000000000000002</v>
          </cell>
        </row>
        <row r="153">
          <cell r="I153">
            <v>0.10000000000000002</v>
          </cell>
        </row>
        <row r="154">
          <cell r="I154">
            <v>1</v>
          </cell>
        </row>
        <row r="155">
          <cell r="D155" t="str">
            <v>M-25</v>
          </cell>
          <cell r="I155">
            <v>3</v>
          </cell>
        </row>
        <row r="156">
          <cell r="D156" t="str">
            <v>cTD-16/2400</v>
          </cell>
          <cell r="I156">
            <v>1</v>
          </cell>
        </row>
        <row r="157">
          <cell r="D157" t="str">
            <v>Kep-TD</v>
          </cell>
          <cell r="I157">
            <v>1</v>
          </cell>
        </row>
        <row r="158">
          <cell r="D158" t="str">
            <v>KepN-CU/AL</v>
          </cell>
          <cell r="I158">
            <v>1</v>
          </cell>
        </row>
        <row r="159">
          <cell r="I159">
            <v>3</v>
          </cell>
        </row>
        <row r="160">
          <cell r="I160">
            <v>1</v>
          </cell>
        </row>
        <row r="161">
          <cell r="I161">
            <v>10</v>
          </cell>
        </row>
        <row r="162">
          <cell r="I162">
            <v>0</v>
          </cell>
        </row>
        <row r="163">
          <cell r="I163">
            <v>1</v>
          </cell>
        </row>
        <row r="164">
          <cell r="D164" t="str">
            <v>BTLT-12</v>
          </cell>
          <cell r="I164">
            <v>1</v>
          </cell>
        </row>
        <row r="165">
          <cell r="I165">
            <v>1</v>
          </cell>
        </row>
        <row r="166">
          <cell r="I166">
            <v>1.2</v>
          </cell>
        </row>
        <row r="167">
          <cell r="I167">
            <v>1.2</v>
          </cell>
        </row>
        <row r="168">
          <cell r="I168">
            <v>1</v>
          </cell>
        </row>
        <row r="169">
          <cell r="D169" t="str">
            <v>BTLT-14</v>
          </cell>
          <cell r="I169">
            <v>1</v>
          </cell>
        </row>
        <row r="170">
          <cell r="I170">
            <v>1</v>
          </cell>
        </row>
        <row r="171">
          <cell r="I171">
            <v>1.4</v>
          </cell>
        </row>
        <row r="172">
          <cell r="I172">
            <v>1.4</v>
          </cell>
        </row>
        <row r="173">
          <cell r="I173">
            <v>1</v>
          </cell>
        </row>
        <row r="174">
          <cell r="D174" t="str">
            <v>BTLT-20</v>
          </cell>
          <cell r="I174">
            <v>1</v>
          </cell>
        </row>
        <row r="175">
          <cell r="I175">
            <v>1</v>
          </cell>
        </row>
        <row r="176">
          <cell r="I176">
            <v>1</v>
          </cell>
        </row>
        <row r="177">
          <cell r="I177">
            <v>2</v>
          </cell>
        </row>
        <row r="178">
          <cell r="I178">
            <v>1</v>
          </cell>
        </row>
        <row r="179">
          <cell r="I179">
            <v>1</v>
          </cell>
        </row>
        <row r="180">
          <cell r="D180" t="str">
            <v>GCMK</v>
          </cell>
          <cell r="I180">
            <v>14.04</v>
          </cell>
        </row>
        <row r="181">
          <cell r="D181" t="str">
            <v>GCMK</v>
          </cell>
          <cell r="I181">
            <v>2.72</v>
          </cell>
        </row>
        <row r="182">
          <cell r="D182" t="str">
            <v>BM16-240/80</v>
          </cell>
          <cell r="I182">
            <v>5</v>
          </cell>
        </row>
        <row r="183">
          <cell r="D183" t="str">
            <v>BM16-35/28</v>
          </cell>
          <cell r="I183">
            <v>2</v>
          </cell>
        </row>
        <row r="184">
          <cell r="I184">
            <v>1</v>
          </cell>
        </row>
        <row r="185">
          <cell r="I185">
            <v>20</v>
          </cell>
        </row>
        <row r="186">
          <cell r="I186">
            <v>1</v>
          </cell>
        </row>
        <row r="187">
          <cell r="D187" t="str">
            <v>GCMK</v>
          </cell>
          <cell r="I187">
            <v>17</v>
          </cell>
        </row>
        <row r="188">
          <cell r="D188" t="str">
            <v>GCMK</v>
          </cell>
          <cell r="I188">
            <v>3.09</v>
          </cell>
        </row>
        <row r="189">
          <cell r="D189" t="str">
            <v>BM16-240/80</v>
          </cell>
          <cell r="I189">
            <v>3</v>
          </cell>
        </row>
        <row r="190">
          <cell r="D190" t="str">
            <v>BM16-35/28</v>
          </cell>
          <cell r="I190">
            <v>1</v>
          </cell>
        </row>
        <row r="191">
          <cell r="I191">
            <v>1</v>
          </cell>
        </row>
        <row r="192">
          <cell r="I192">
            <v>20</v>
          </cell>
        </row>
        <row r="193">
          <cell r="I193">
            <v>1</v>
          </cell>
        </row>
        <row r="194">
          <cell r="D194" t="str">
            <v>GCMK</v>
          </cell>
          <cell r="I194">
            <v>28.09</v>
          </cell>
        </row>
        <row r="195">
          <cell r="D195" t="str">
            <v>GCMK</v>
          </cell>
          <cell r="I195">
            <v>5.4499999999999993</v>
          </cell>
        </row>
        <row r="196">
          <cell r="D196" t="str">
            <v>BM16-240/80</v>
          </cell>
          <cell r="I196">
            <v>4.9999999999999991</v>
          </cell>
        </row>
        <row r="197">
          <cell r="D197" t="str">
            <v>BM16-300/300</v>
          </cell>
          <cell r="I197">
            <v>3.9999999999999991</v>
          </cell>
        </row>
        <row r="198">
          <cell r="I198">
            <v>0.99999999999999978</v>
          </cell>
        </row>
        <row r="199">
          <cell r="I199">
            <v>39.999999999999993</v>
          </cell>
        </row>
        <row r="200">
          <cell r="I200">
            <v>1</v>
          </cell>
        </row>
        <row r="201">
          <cell r="D201" t="str">
            <v>GCMK</v>
          </cell>
          <cell r="I201">
            <v>31.04</v>
          </cell>
        </row>
        <row r="202">
          <cell r="D202" t="str">
            <v>GCMK</v>
          </cell>
          <cell r="I202">
            <v>11.9</v>
          </cell>
        </row>
        <row r="203">
          <cell r="D203" t="str">
            <v>BM16-240/80</v>
          </cell>
          <cell r="I203">
            <v>3</v>
          </cell>
        </row>
        <row r="204">
          <cell r="D204" t="str">
            <v>BM16-300/300</v>
          </cell>
          <cell r="I204">
            <v>2</v>
          </cell>
        </row>
        <row r="205">
          <cell r="I205">
            <v>1</v>
          </cell>
        </row>
        <row r="206">
          <cell r="I206">
            <v>45</v>
          </cell>
        </row>
        <row r="207">
          <cell r="I207">
            <v>1</v>
          </cell>
        </row>
        <row r="208">
          <cell r="D208" t="str">
            <v>GCMK</v>
          </cell>
          <cell r="I208">
            <v>31.04</v>
          </cell>
        </row>
        <row r="209">
          <cell r="D209" t="str">
            <v>GCMK</v>
          </cell>
          <cell r="I209">
            <v>11.56</v>
          </cell>
        </row>
        <row r="210">
          <cell r="D210" t="str">
            <v>BM16-240/80</v>
          </cell>
          <cell r="I210">
            <v>3</v>
          </cell>
        </row>
        <row r="211">
          <cell r="D211" t="str">
            <v>BM16-300/300</v>
          </cell>
          <cell r="I211">
            <v>2</v>
          </cell>
        </row>
        <row r="212">
          <cell r="I212">
            <v>1</v>
          </cell>
        </row>
        <row r="213">
          <cell r="I213">
            <v>45</v>
          </cell>
        </row>
        <row r="214">
          <cell r="I214">
            <v>1</v>
          </cell>
        </row>
        <row r="215">
          <cell r="D215" t="str">
            <v>GCMK</v>
          </cell>
          <cell r="I215">
            <v>48.25</v>
          </cell>
        </row>
        <row r="216">
          <cell r="D216" t="str">
            <v>GCMK</v>
          </cell>
          <cell r="I216">
            <v>19.149999999999999</v>
          </cell>
        </row>
        <row r="217">
          <cell r="D217" t="str">
            <v>GCMK</v>
          </cell>
          <cell r="I217">
            <v>7.0299999999999994</v>
          </cell>
        </row>
        <row r="218">
          <cell r="D218" t="str">
            <v>BM16-260</v>
          </cell>
          <cell r="I218">
            <v>0.99999999999999989</v>
          </cell>
        </row>
        <row r="219">
          <cell r="D219" t="str">
            <v>BM16-70</v>
          </cell>
          <cell r="I219">
            <v>1.9999999999999998</v>
          </cell>
        </row>
        <row r="220">
          <cell r="D220" t="str">
            <v>BM16-400</v>
          </cell>
          <cell r="I220">
            <v>2.9999999999999996</v>
          </cell>
        </row>
        <row r="221">
          <cell r="D221" t="str">
            <v>BM16-100</v>
          </cell>
          <cell r="I221">
            <v>3.9999999999999996</v>
          </cell>
        </row>
        <row r="222">
          <cell r="D222" t="str">
            <v>CD-194/7,135</v>
          </cell>
          <cell r="I222">
            <v>0.99999999999999989</v>
          </cell>
        </row>
        <row r="223">
          <cell r="D223" t="str">
            <v>CD-210/7,24</v>
          </cell>
          <cell r="I223">
            <v>0.99999999999999989</v>
          </cell>
        </row>
        <row r="224">
          <cell r="I224">
            <v>0.99999999999999989</v>
          </cell>
        </row>
        <row r="225">
          <cell r="I225">
            <v>1.9999999999999998</v>
          </cell>
        </row>
        <row r="226">
          <cell r="I226">
            <v>91.999999999999986</v>
          </cell>
        </row>
        <row r="227">
          <cell r="I227">
            <v>0</v>
          </cell>
        </row>
        <row r="228">
          <cell r="D228" t="str">
            <v>GCMK</v>
          </cell>
          <cell r="I228">
            <v>0</v>
          </cell>
        </row>
        <row r="229">
          <cell r="D229" t="str">
            <v>GCMK</v>
          </cell>
          <cell r="I229">
            <v>0</v>
          </cell>
        </row>
        <row r="230">
          <cell r="D230" t="str">
            <v>GCMK</v>
          </cell>
          <cell r="I230">
            <v>0</v>
          </cell>
        </row>
        <row r="231">
          <cell r="D231" t="str">
            <v>GCMK</v>
          </cell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1</v>
          </cell>
        </row>
        <row r="236">
          <cell r="D236" t="str">
            <v>GCMK</v>
          </cell>
          <cell r="I236">
            <v>14.78</v>
          </cell>
        </row>
        <row r="237">
          <cell r="D237" t="str">
            <v>GCMK</v>
          </cell>
          <cell r="I237">
            <v>2.88</v>
          </cell>
        </row>
        <row r="238">
          <cell r="D238" t="str">
            <v>BM16-240/80</v>
          </cell>
          <cell r="I238">
            <v>1</v>
          </cell>
        </row>
        <row r="239">
          <cell r="D239" t="str">
            <v>BM16-35/28</v>
          </cell>
          <cell r="I239">
            <v>1</v>
          </cell>
        </row>
        <row r="240">
          <cell r="I240">
            <v>1</v>
          </cell>
        </row>
        <row r="241">
          <cell r="I241">
            <v>19</v>
          </cell>
        </row>
        <row r="242">
          <cell r="I242">
            <v>0</v>
          </cell>
        </row>
        <row r="243">
          <cell r="D243" t="str">
            <v>GCMK</v>
          </cell>
          <cell r="I243">
            <v>0</v>
          </cell>
        </row>
        <row r="244">
          <cell r="D244" t="str">
            <v>GCMK</v>
          </cell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1</v>
          </cell>
        </row>
        <row r="248">
          <cell r="D248" t="str">
            <v>GCMK</v>
          </cell>
          <cell r="I248">
            <v>29.56</v>
          </cell>
        </row>
        <row r="249">
          <cell r="D249" t="str">
            <v>GCMK</v>
          </cell>
          <cell r="I249">
            <v>11.9</v>
          </cell>
        </row>
        <row r="250">
          <cell r="D250" t="str">
            <v>GCMK</v>
          </cell>
          <cell r="I250">
            <v>5.3899999999999988</v>
          </cell>
        </row>
        <row r="251">
          <cell r="D251" t="str">
            <v>BM16-35/28</v>
          </cell>
          <cell r="I251">
            <v>7.9999999999999991</v>
          </cell>
        </row>
        <row r="252">
          <cell r="D252" t="str">
            <v>BM16-240/80</v>
          </cell>
          <cell r="I252">
            <v>2.9999999999999996</v>
          </cell>
        </row>
        <row r="253">
          <cell r="D253" t="str">
            <v>BM16-300/300</v>
          </cell>
          <cell r="I253">
            <v>1.9999999999999998</v>
          </cell>
        </row>
        <row r="254">
          <cell r="I254">
            <v>0.99999999999999989</v>
          </cell>
        </row>
        <row r="255">
          <cell r="I255">
            <v>48.999999999999993</v>
          </cell>
        </row>
        <row r="256">
          <cell r="I256">
            <v>1</v>
          </cell>
        </row>
        <row r="257">
          <cell r="D257" t="str">
            <v>GCMK</v>
          </cell>
          <cell r="I257">
            <v>62.08</v>
          </cell>
        </row>
        <row r="258">
          <cell r="D258" t="str">
            <v>GCMK</v>
          </cell>
          <cell r="I258">
            <v>20.84</v>
          </cell>
        </row>
        <row r="259">
          <cell r="D259" t="str">
            <v>GCMK</v>
          </cell>
          <cell r="I259">
            <v>10.9</v>
          </cell>
        </row>
        <row r="260">
          <cell r="D260" t="str">
            <v>BM16-35/28</v>
          </cell>
          <cell r="I260">
            <v>16</v>
          </cell>
        </row>
        <row r="261">
          <cell r="D261" t="str">
            <v>BM16-240/80</v>
          </cell>
          <cell r="I261">
            <v>2</v>
          </cell>
        </row>
        <row r="262">
          <cell r="D262" t="str">
            <v>BM16-260</v>
          </cell>
          <cell r="I262">
            <v>4</v>
          </cell>
        </row>
        <row r="263">
          <cell r="D263" t="str">
            <v>BM16-300/300</v>
          </cell>
          <cell r="I263">
            <v>4</v>
          </cell>
        </row>
        <row r="264">
          <cell r="I264">
            <v>1</v>
          </cell>
        </row>
        <row r="265">
          <cell r="I265">
            <v>100</v>
          </cell>
        </row>
        <row r="266">
          <cell r="I266">
            <v>1</v>
          </cell>
        </row>
        <row r="267">
          <cell r="D267" t="str">
            <v>GCMK</v>
          </cell>
          <cell r="I267">
            <v>96.5</v>
          </cell>
        </row>
        <row r="268">
          <cell r="D268" t="str">
            <v>GCMK</v>
          </cell>
          <cell r="I268">
            <v>38.299999999999997</v>
          </cell>
        </row>
        <row r="269">
          <cell r="D269" t="str">
            <v>GCMK</v>
          </cell>
          <cell r="I269">
            <v>14.170000000000002</v>
          </cell>
        </row>
        <row r="270">
          <cell r="D270" t="str">
            <v>BM16-40/30</v>
          </cell>
          <cell r="I270">
            <v>6.0000000000000009</v>
          </cell>
        </row>
        <row r="271">
          <cell r="D271" t="str">
            <v>BM16-100</v>
          </cell>
          <cell r="I271">
            <v>12.000000000000002</v>
          </cell>
        </row>
        <row r="272">
          <cell r="D272" t="str">
            <v>BM16-400</v>
          </cell>
          <cell r="I272">
            <v>5.0000000000000009</v>
          </cell>
        </row>
        <row r="273">
          <cell r="D273" t="str">
            <v>CD-194/7,135</v>
          </cell>
          <cell r="I273">
            <v>1.0000000000000002</v>
          </cell>
        </row>
        <row r="274">
          <cell r="D274" t="str">
            <v>CD-201/7,24</v>
          </cell>
          <cell r="I274">
            <v>1.0000000000000002</v>
          </cell>
        </row>
        <row r="275">
          <cell r="D275" t="str">
            <v>CD-207/7,365</v>
          </cell>
          <cell r="I275">
            <v>1.0000000000000002</v>
          </cell>
        </row>
        <row r="276">
          <cell r="D276" t="str">
            <v>CD-215/7,64</v>
          </cell>
          <cell r="I276">
            <v>1.0000000000000002</v>
          </cell>
        </row>
        <row r="277">
          <cell r="D277" t="str">
            <v>CD-222/8,05</v>
          </cell>
          <cell r="I277">
            <v>1.0000000000000002</v>
          </cell>
        </row>
        <row r="278">
          <cell r="I278">
            <v>1.0000000000000002</v>
          </cell>
        </row>
        <row r="279">
          <cell r="I279">
            <v>5.0000000000000009</v>
          </cell>
        </row>
        <row r="280">
          <cell r="I280">
            <v>192.00000000000006</v>
          </cell>
        </row>
        <row r="281">
          <cell r="I281">
            <v>1</v>
          </cell>
        </row>
        <row r="282">
          <cell r="D282" t="str">
            <v>B16-230</v>
          </cell>
          <cell r="I282">
            <v>1</v>
          </cell>
        </row>
        <row r="283">
          <cell r="D283" t="str">
            <v>SC</v>
          </cell>
          <cell r="I283">
            <v>1</v>
          </cell>
        </row>
        <row r="284">
          <cell r="D284" t="str">
            <v>K3B-C3/8</v>
          </cell>
          <cell r="I284">
            <v>4</v>
          </cell>
        </row>
        <row r="285">
          <cell r="D285" t="str">
            <v>C3/8</v>
          </cell>
          <cell r="I285">
            <v>17</v>
          </cell>
        </row>
        <row r="286">
          <cell r="D286" t="str">
            <v>YC</v>
          </cell>
          <cell r="I286">
            <v>2</v>
          </cell>
        </row>
        <row r="287">
          <cell r="D287" t="str">
            <v>MN3</v>
          </cell>
          <cell r="I287">
            <v>1</v>
          </cell>
        </row>
        <row r="288">
          <cell r="I288">
            <v>1</v>
          </cell>
        </row>
        <row r="289">
          <cell r="I289">
            <v>40</v>
          </cell>
        </row>
        <row r="290">
          <cell r="I290">
            <v>1</v>
          </cell>
        </row>
        <row r="291">
          <cell r="D291" t="str">
            <v>B16-230</v>
          </cell>
          <cell r="I291">
            <v>1</v>
          </cell>
        </row>
        <row r="292">
          <cell r="D292" t="str">
            <v>SC</v>
          </cell>
          <cell r="I292">
            <v>1</v>
          </cell>
        </row>
        <row r="293">
          <cell r="D293" t="str">
            <v>K3B-C3/8</v>
          </cell>
          <cell r="I293">
            <v>4</v>
          </cell>
        </row>
        <row r="294">
          <cell r="D294" t="str">
            <v>C3/8</v>
          </cell>
          <cell r="I294">
            <v>19</v>
          </cell>
        </row>
        <row r="295">
          <cell r="D295" t="str">
            <v>YC</v>
          </cell>
          <cell r="I295">
            <v>2</v>
          </cell>
        </row>
        <row r="296">
          <cell r="D296" t="str">
            <v>MN3</v>
          </cell>
          <cell r="I296">
            <v>1</v>
          </cell>
        </row>
        <row r="297">
          <cell r="I297">
            <v>1</v>
          </cell>
        </row>
        <row r="298">
          <cell r="I298">
            <v>40</v>
          </cell>
        </row>
        <row r="299">
          <cell r="I299">
            <v>1</v>
          </cell>
        </row>
        <row r="300">
          <cell r="D300" t="str">
            <v>CD-682</v>
          </cell>
          <cell r="I300">
            <v>1</v>
          </cell>
        </row>
        <row r="301">
          <cell r="D301" t="str">
            <v>BM16-100/100</v>
          </cell>
          <cell r="I301">
            <v>2</v>
          </cell>
        </row>
        <row r="302">
          <cell r="D302" t="str">
            <v>GCMK</v>
          </cell>
          <cell r="I302">
            <v>4.641</v>
          </cell>
        </row>
        <row r="303">
          <cell r="D303" t="str">
            <v>MT</v>
          </cell>
          <cell r="I303">
            <v>2</v>
          </cell>
        </row>
        <row r="304">
          <cell r="D304" t="str">
            <v>K3B-C5/8</v>
          </cell>
          <cell r="I304">
            <v>16</v>
          </cell>
        </row>
        <row r="305">
          <cell r="D305" t="str">
            <v>SC</v>
          </cell>
          <cell r="I305">
            <v>2</v>
          </cell>
        </row>
        <row r="306">
          <cell r="D306" t="str">
            <v>C5/8</v>
          </cell>
          <cell r="I306">
            <v>34</v>
          </cell>
        </row>
        <row r="307">
          <cell r="D307" t="str">
            <v>YC</v>
          </cell>
          <cell r="I307">
            <v>4</v>
          </cell>
        </row>
        <row r="308">
          <cell r="D308" t="str">
            <v>MN3</v>
          </cell>
          <cell r="I308">
            <v>2</v>
          </cell>
        </row>
        <row r="309">
          <cell r="I309">
            <v>1</v>
          </cell>
        </row>
        <row r="310">
          <cell r="I310">
            <v>40</v>
          </cell>
        </row>
        <row r="311">
          <cell r="I311">
            <v>1</v>
          </cell>
        </row>
        <row r="312">
          <cell r="D312" t="str">
            <v>CD-682</v>
          </cell>
          <cell r="I312">
            <v>1</v>
          </cell>
        </row>
        <row r="313">
          <cell r="D313" t="str">
            <v>BM16-100/100</v>
          </cell>
          <cell r="I313">
            <v>2</v>
          </cell>
        </row>
        <row r="314">
          <cell r="D314" t="str">
            <v>GCMK</v>
          </cell>
          <cell r="I314">
            <v>4.641</v>
          </cell>
        </row>
        <row r="315">
          <cell r="D315" t="str">
            <v>MT</v>
          </cell>
          <cell r="I315">
            <v>2</v>
          </cell>
        </row>
        <row r="316">
          <cell r="D316" t="str">
            <v>K3B-C5/8</v>
          </cell>
          <cell r="I316">
            <v>16</v>
          </cell>
        </row>
        <row r="317">
          <cell r="D317" t="str">
            <v>SC</v>
          </cell>
          <cell r="I317">
            <v>2</v>
          </cell>
        </row>
        <row r="318">
          <cell r="D318" t="str">
            <v>C5/8</v>
          </cell>
          <cell r="I318">
            <v>38</v>
          </cell>
        </row>
        <row r="319">
          <cell r="D319" t="str">
            <v>YC</v>
          </cell>
          <cell r="I319">
            <v>4</v>
          </cell>
        </row>
        <row r="320">
          <cell r="D320" t="str">
            <v>MN3</v>
          </cell>
          <cell r="I320">
            <v>2</v>
          </cell>
        </row>
        <row r="321">
          <cell r="I321">
            <v>1</v>
          </cell>
        </row>
        <row r="322">
          <cell r="I322">
            <v>40</v>
          </cell>
        </row>
        <row r="323">
          <cell r="I323">
            <v>1</v>
          </cell>
        </row>
        <row r="324">
          <cell r="D324" t="str">
            <v>CD-682</v>
          </cell>
          <cell r="I324">
            <v>1</v>
          </cell>
        </row>
        <row r="325">
          <cell r="D325" t="str">
            <v>BM16-100/100</v>
          </cell>
          <cell r="I325">
            <v>2</v>
          </cell>
        </row>
        <row r="326">
          <cell r="D326" t="str">
            <v>GCMK</v>
          </cell>
          <cell r="I326">
            <v>2.3205999999999998</v>
          </cell>
        </row>
        <row r="327">
          <cell r="D327" t="str">
            <v>MT</v>
          </cell>
          <cell r="I327">
            <v>1</v>
          </cell>
        </row>
        <row r="328">
          <cell r="D328" t="str">
            <v>K3B-C5/8</v>
          </cell>
          <cell r="I328">
            <v>8</v>
          </cell>
        </row>
        <row r="329">
          <cell r="D329" t="str">
            <v>SC</v>
          </cell>
          <cell r="I329">
            <v>1</v>
          </cell>
        </row>
        <row r="330">
          <cell r="D330" t="str">
            <v>C5/8</v>
          </cell>
          <cell r="I330">
            <v>17</v>
          </cell>
        </row>
        <row r="331">
          <cell r="D331" t="str">
            <v>YC</v>
          </cell>
          <cell r="I331">
            <v>4</v>
          </cell>
        </row>
        <row r="332">
          <cell r="D332" t="str">
            <v>MN3</v>
          </cell>
          <cell r="I332">
            <v>2</v>
          </cell>
        </row>
        <row r="333">
          <cell r="I333">
            <v>1</v>
          </cell>
        </row>
        <row r="334">
          <cell r="I334">
            <v>40</v>
          </cell>
        </row>
        <row r="335">
          <cell r="I335">
            <v>1</v>
          </cell>
        </row>
        <row r="336">
          <cell r="D336" t="str">
            <v>CD-682</v>
          </cell>
          <cell r="I336">
            <v>1</v>
          </cell>
        </row>
        <row r="337">
          <cell r="D337" t="str">
            <v>BM16-100/100</v>
          </cell>
          <cell r="I337">
            <v>2</v>
          </cell>
        </row>
        <row r="338">
          <cell r="D338" t="str">
            <v>GCMK</v>
          </cell>
          <cell r="I338">
            <v>2.3205999999999998</v>
          </cell>
        </row>
        <row r="339">
          <cell r="D339" t="str">
            <v>MT</v>
          </cell>
          <cell r="I339">
            <v>1</v>
          </cell>
        </row>
        <row r="340">
          <cell r="D340" t="str">
            <v>K3B-C5/8</v>
          </cell>
          <cell r="I340">
            <v>8</v>
          </cell>
        </row>
        <row r="341">
          <cell r="D341" t="str">
            <v>SC</v>
          </cell>
          <cell r="I341">
            <v>1</v>
          </cell>
        </row>
        <row r="342">
          <cell r="D342" t="str">
            <v>C5/8</v>
          </cell>
          <cell r="I342">
            <v>19</v>
          </cell>
        </row>
        <row r="343">
          <cell r="D343" t="str">
            <v>YC</v>
          </cell>
          <cell r="I343">
            <v>4</v>
          </cell>
        </row>
        <row r="344">
          <cell r="D344" t="str">
            <v>MN3</v>
          </cell>
          <cell r="I344">
            <v>2</v>
          </cell>
        </row>
        <row r="345">
          <cell r="I345">
            <v>1</v>
          </cell>
        </row>
        <row r="346">
          <cell r="I346">
            <v>40</v>
          </cell>
        </row>
        <row r="347">
          <cell r="I347">
            <v>1</v>
          </cell>
        </row>
        <row r="348">
          <cell r="D348" t="str">
            <v>B16-230</v>
          </cell>
          <cell r="I348">
            <v>2</v>
          </cell>
        </row>
        <row r="349">
          <cell r="D349" t="str">
            <v>SC</v>
          </cell>
          <cell r="I349">
            <v>4</v>
          </cell>
        </row>
        <row r="350">
          <cell r="D350" t="str">
            <v>CD-195/6,82</v>
          </cell>
          <cell r="I350">
            <v>1</v>
          </cell>
        </row>
        <row r="351">
          <cell r="D351" t="str">
            <v>CD-207/7,25</v>
          </cell>
          <cell r="I351">
            <v>1</v>
          </cell>
        </row>
        <row r="352">
          <cell r="D352" t="str">
            <v>BM16-100</v>
          </cell>
          <cell r="I352">
            <v>4</v>
          </cell>
        </row>
        <row r="353">
          <cell r="D353" t="str">
            <v>GCMK</v>
          </cell>
          <cell r="I353">
            <v>4.6411999999999995</v>
          </cell>
        </row>
        <row r="354">
          <cell r="D354" t="str">
            <v>MT</v>
          </cell>
          <cell r="I354">
            <v>2</v>
          </cell>
        </row>
        <row r="355">
          <cell r="D355" t="str">
            <v>K3B-C3/8</v>
          </cell>
          <cell r="I355">
            <v>32</v>
          </cell>
        </row>
        <row r="356">
          <cell r="D356" t="str">
            <v>C3/8</v>
          </cell>
          <cell r="I356">
            <v>53</v>
          </cell>
        </row>
        <row r="357">
          <cell r="D357" t="str">
            <v>YC</v>
          </cell>
          <cell r="I357">
            <v>12</v>
          </cell>
        </row>
        <row r="358">
          <cell r="D358" t="str">
            <v>MN3</v>
          </cell>
          <cell r="I358">
            <v>1</v>
          </cell>
        </row>
        <row r="359">
          <cell r="I359">
            <v>4</v>
          </cell>
        </row>
        <row r="360">
          <cell r="I360">
            <v>2</v>
          </cell>
        </row>
        <row r="361">
          <cell r="I361">
            <v>120</v>
          </cell>
        </row>
        <row r="362">
          <cell r="I362">
            <v>1</v>
          </cell>
        </row>
        <row r="363">
          <cell r="D363" t="str">
            <v>CD-682</v>
          </cell>
          <cell r="I363">
            <v>2</v>
          </cell>
        </row>
        <row r="364">
          <cell r="D364" t="str">
            <v>BM16-100/100</v>
          </cell>
          <cell r="I364">
            <v>4</v>
          </cell>
        </row>
        <row r="365">
          <cell r="D365" t="str">
            <v>GCMK</v>
          </cell>
          <cell r="I365">
            <v>4.6411999999999995</v>
          </cell>
        </row>
        <row r="366">
          <cell r="D366" t="str">
            <v>MT</v>
          </cell>
          <cell r="I366">
            <v>2</v>
          </cell>
        </row>
        <row r="367">
          <cell r="D367" t="str">
            <v>K3B-C3/8</v>
          </cell>
          <cell r="I367">
            <v>16</v>
          </cell>
        </row>
        <row r="368">
          <cell r="D368" t="str">
            <v>SC</v>
          </cell>
          <cell r="I368">
            <v>2</v>
          </cell>
        </row>
        <row r="369">
          <cell r="D369" t="str">
            <v>C3/8</v>
          </cell>
          <cell r="I369">
            <v>34</v>
          </cell>
        </row>
        <row r="370">
          <cell r="D370" t="str">
            <v>YC</v>
          </cell>
          <cell r="I370">
            <v>4</v>
          </cell>
        </row>
        <row r="371">
          <cell r="D371" t="str">
            <v>MN3</v>
          </cell>
          <cell r="I371">
            <v>2</v>
          </cell>
        </row>
        <row r="372">
          <cell r="I372">
            <v>2</v>
          </cell>
        </row>
        <row r="373">
          <cell r="I373">
            <v>2</v>
          </cell>
        </row>
        <row r="374">
          <cell r="I374">
            <v>120</v>
          </cell>
        </row>
        <row r="375">
          <cell r="I375">
            <v>1</v>
          </cell>
        </row>
        <row r="376">
          <cell r="D376" t="str">
            <v>B16-230</v>
          </cell>
          <cell r="I376">
            <v>1</v>
          </cell>
        </row>
        <row r="377">
          <cell r="D377" t="str">
            <v>K3B-C3/8</v>
          </cell>
          <cell r="I377">
            <v>5</v>
          </cell>
        </row>
        <row r="378">
          <cell r="D378" t="str">
            <v>SC</v>
          </cell>
          <cell r="I378">
            <v>1</v>
          </cell>
        </row>
        <row r="379">
          <cell r="D379" t="str">
            <v>C3/8</v>
          </cell>
          <cell r="I379">
            <v>11.5</v>
          </cell>
        </row>
        <row r="380">
          <cell r="D380" t="str">
            <v>YC</v>
          </cell>
          <cell r="I380">
            <v>3</v>
          </cell>
        </row>
        <row r="381">
          <cell r="D381" t="str">
            <v>GCMK</v>
          </cell>
          <cell r="I381">
            <v>9.5</v>
          </cell>
        </row>
        <row r="382">
          <cell r="D382" t="str">
            <v>GCMK</v>
          </cell>
          <cell r="I382">
            <v>0.6</v>
          </cell>
        </row>
        <row r="383">
          <cell r="D383" t="str">
            <v>GCMK</v>
          </cell>
          <cell r="I383">
            <v>0.78</v>
          </cell>
        </row>
        <row r="384">
          <cell r="D384" t="str">
            <v>GCMK</v>
          </cell>
          <cell r="I384">
            <v>0.66</v>
          </cell>
        </row>
        <row r="385">
          <cell r="D385" t="str">
            <v>BM16-60</v>
          </cell>
          <cell r="I385">
            <v>2</v>
          </cell>
        </row>
        <row r="386">
          <cell r="D386" t="str">
            <v>BM16-250/80</v>
          </cell>
          <cell r="I386">
            <v>1</v>
          </cell>
        </row>
        <row r="387">
          <cell r="D387" t="str">
            <v>MN</v>
          </cell>
          <cell r="I387">
            <v>1</v>
          </cell>
        </row>
        <row r="388">
          <cell r="I388">
            <v>1</v>
          </cell>
        </row>
        <row r="389">
          <cell r="D389" t="str">
            <v>BM16-260</v>
          </cell>
          <cell r="I389">
            <v>120</v>
          </cell>
        </row>
        <row r="390">
          <cell r="I390">
            <v>1</v>
          </cell>
        </row>
        <row r="391">
          <cell r="D391" t="str">
            <v>GCMK</v>
          </cell>
          <cell r="I391">
            <v>13.64</v>
          </cell>
        </row>
        <row r="392">
          <cell r="D392" t="str">
            <v>BM16-100/100</v>
          </cell>
          <cell r="I392">
            <v>4</v>
          </cell>
        </row>
        <row r="393">
          <cell r="D393" t="str">
            <v>GCMK</v>
          </cell>
          <cell r="I393">
            <v>4.6411999999999995</v>
          </cell>
        </row>
        <row r="394">
          <cell r="D394" t="str">
            <v>MT</v>
          </cell>
          <cell r="I394">
            <v>2</v>
          </cell>
        </row>
        <row r="395">
          <cell r="D395" t="str">
            <v>K3B-C3/8</v>
          </cell>
          <cell r="I395">
            <v>16</v>
          </cell>
        </row>
        <row r="396">
          <cell r="D396" t="str">
            <v>SC</v>
          </cell>
          <cell r="I396">
            <v>2</v>
          </cell>
        </row>
        <row r="397">
          <cell r="D397" t="str">
            <v>C3/8</v>
          </cell>
          <cell r="I397">
            <v>38</v>
          </cell>
        </row>
        <row r="398">
          <cell r="D398" t="str">
            <v>YC</v>
          </cell>
          <cell r="I398">
            <v>4</v>
          </cell>
        </row>
        <row r="399">
          <cell r="D399" t="str">
            <v>MN3</v>
          </cell>
          <cell r="I399">
            <v>2</v>
          </cell>
        </row>
        <row r="400">
          <cell r="I400">
            <v>2</v>
          </cell>
        </row>
        <row r="401">
          <cell r="I401">
            <v>2</v>
          </cell>
        </row>
        <row r="402">
          <cell r="I402">
            <v>120</v>
          </cell>
        </row>
        <row r="403">
          <cell r="I403">
            <v>1</v>
          </cell>
        </row>
        <row r="404">
          <cell r="D404" t="str">
            <v>GCMK</v>
          </cell>
          <cell r="I404">
            <v>26.200000000000003</v>
          </cell>
        </row>
        <row r="405">
          <cell r="D405" t="str">
            <v>BM16-100/100</v>
          </cell>
          <cell r="I405">
            <v>4</v>
          </cell>
        </row>
        <row r="406">
          <cell r="D406" t="str">
            <v>BM16-50/35</v>
          </cell>
          <cell r="I406">
            <v>4</v>
          </cell>
        </row>
        <row r="407">
          <cell r="D407" t="str">
            <v>GCMK</v>
          </cell>
          <cell r="I407">
            <v>9.2823999999999991</v>
          </cell>
        </row>
        <row r="408">
          <cell r="D408" t="str">
            <v>MT</v>
          </cell>
          <cell r="I408">
            <v>4</v>
          </cell>
        </row>
        <row r="409">
          <cell r="D409" t="str">
            <v>K3B-C3/8</v>
          </cell>
          <cell r="I409">
            <v>32</v>
          </cell>
        </row>
        <row r="410">
          <cell r="D410" t="str">
            <v>SC</v>
          </cell>
          <cell r="I410">
            <v>4</v>
          </cell>
        </row>
        <row r="411">
          <cell r="D411" t="str">
            <v>C5/8</v>
          </cell>
          <cell r="I411">
            <v>84</v>
          </cell>
        </row>
        <row r="412">
          <cell r="D412" t="str">
            <v>YC</v>
          </cell>
          <cell r="I412">
            <v>8</v>
          </cell>
        </row>
        <row r="413">
          <cell r="D413" t="str">
            <v>MN3</v>
          </cell>
          <cell r="I413">
            <v>4</v>
          </cell>
        </row>
        <row r="414">
          <cell r="I414">
            <v>4</v>
          </cell>
        </row>
        <row r="415">
          <cell r="I415">
            <v>4</v>
          </cell>
        </row>
        <row r="416">
          <cell r="I416">
            <v>84</v>
          </cell>
        </row>
        <row r="417">
          <cell r="I417">
            <v>1</v>
          </cell>
        </row>
        <row r="418">
          <cell r="D418" t="str">
            <v>CD-682</v>
          </cell>
          <cell r="I418">
            <v>2</v>
          </cell>
        </row>
        <row r="419">
          <cell r="D419" t="str">
            <v>BM16-100/100</v>
          </cell>
          <cell r="I419">
            <v>4</v>
          </cell>
        </row>
        <row r="420">
          <cell r="D420" t="str">
            <v>GCMK</v>
          </cell>
          <cell r="I420">
            <v>4.6411999999999995</v>
          </cell>
        </row>
        <row r="421">
          <cell r="D421" t="str">
            <v>MT</v>
          </cell>
          <cell r="I421">
            <v>2</v>
          </cell>
        </row>
        <row r="422">
          <cell r="D422" t="str">
            <v>K3B-C3/8</v>
          </cell>
          <cell r="I422">
            <v>20</v>
          </cell>
        </row>
        <row r="423">
          <cell r="D423" t="str">
            <v>SC</v>
          </cell>
          <cell r="I423">
            <v>2</v>
          </cell>
        </row>
        <row r="424">
          <cell r="D424" t="str">
            <v>C3/8</v>
          </cell>
          <cell r="I424">
            <v>50</v>
          </cell>
        </row>
        <row r="425">
          <cell r="D425" t="str">
            <v>YC</v>
          </cell>
          <cell r="I425">
            <v>4</v>
          </cell>
        </row>
        <row r="426">
          <cell r="D426" t="str">
            <v>MN3</v>
          </cell>
          <cell r="I426">
            <v>2</v>
          </cell>
        </row>
        <row r="427">
          <cell r="I427">
            <v>2</v>
          </cell>
        </row>
        <row r="428">
          <cell r="I428">
            <v>2</v>
          </cell>
        </row>
        <row r="429">
          <cell r="I429">
            <v>120</v>
          </cell>
        </row>
        <row r="430">
          <cell r="I430">
            <v>1</v>
          </cell>
        </row>
        <row r="431">
          <cell r="D431" t="str">
            <v>ACKP-70</v>
          </cell>
          <cell r="I431">
            <v>0</v>
          </cell>
        </row>
        <row r="432">
          <cell r="D432" t="str">
            <v>ACKP-50</v>
          </cell>
          <cell r="I432">
            <v>0</v>
          </cell>
        </row>
        <row r="433">
          <cell r="D433" t="str">
            <v>AC-95</v>
          </cell>
          <cell r="I433">
            <v>0.32600000000000001</v>
          </cell>
        </row>
        <row r="434">
          <cell r="D434" t="str">
            <v>AC-50</v>
          </cell>
          <cell r="I434">
            <v>5.0000000000000001E-3</v>
          </cell>
        </row>
        <row r="435">
          <cell r="D435" t="str">
            <v>SD</v>
          </cell>
          <cell r="I435">
            <v>0</v>
          </cell>
        </row>
        <row r="436">
          <cell r="D436" t="str">
            <v>SD-M</v>
          </cell>
          <cell r="I436">
            <v>11</v>
          </cell>
        </row>
        <row r="437">
          <cell r="D437" t="str">
            <v>ST</v>
          </cell>
          <cell r="I437">
            <v>30</v>
          </cell>
        </row>
        <row r="438">
          <cell r="D438" t="str">
            <v>CSD</v>
          </cell>
          <cell r="I438">
            <v>11</v>
          </cell>
        </row>
        <row r="439">
          <cell r="D439" t="str">
            <v>csdi</v>
          </cell>
          <cell r="I439">
            <v>0</v>
          </cell>
        </row>
        <row r="440">
          <cell r="D440" t="str">
            <v>csdg</v>
          </cell>
          <cell r="I440">
            <v>0</v>
          </cell>
        </row>
        <row r="441">
          <cell r="D441" t="str">
            <v>MT</v>
          </cell>
          <cell r="I441">
            <v>30</v>
          </cell>
        </row>
        <row r="442">
          <cell r="D442" t="str">
            <v>VT2</v>
          </cell>
          <cell r="I442">
            <v>15</v>
          </cell>
        </row>
        <row r="443">
          <cell r="D443" t="str">
            <v>MND</v>
          </cell>
          <cell r="I443">
            <v>15</v>
          </cell>
        </row>
        <row r="444">
          <cell r="D444" t="str">
            <v>KhN-AC95</v>
          </cell>
          <cell r="I444">
            <v>15</v>
          </cell>
        </row>
        <row r="445">
          <cell r="D445" t="str">
            <v>KhN-AC70</v>
          </cell>
          <cell r="I445">
            <v>0</v>
          </cell>
        </row>
        <row r="446">
          <cell r="D446" t="str">
            <v>ON-AC50</v>
          </cell>
          <cell r="I446">
            <v>0</v>
          </cell>
        </row>
        <row r="447">
          <cell r="D447" t="str">
            <v>ON-ACKP50</v>
          </cell>
          <cell r="I447">
            <v>0</v>
          </cell>
        </row>
        <row r="448">
          <cell r="D448" t="str">
            <v>ON-ACKP70</v>
          </cell>
          <cell r="I448">
            <v>0</v>
          </cell>
        </row>
        <row r="449">
          <cell r="D449" t="str">
            <v>FCO-24-200</v>
          </cell>
          <cell r="I449">
            <v>0</v>
          </cell>
        </row>
        <row r="450">
          <cell r="D450" t="str">
            <v>FCO-24-100</v>
          </cell>
          <cell r="I450">
            <v>0</v>
          </cell>
        </row>
        <row r="451">
          <cell r="D451" t="str">
            <v>on-AcKP70</v>
          </cell>
          <cell r="I451">
            <v>0</v>
          </cell>
        </row>
        <row r="452">
          <cell r="D452" t="str">
            <v>on-ACKP50</v>
          </cell>
          <cell r="I452">
            <v>0</v>
          </cell>
        </row>
        <row r="453">
          <cell r="D453" t="str">
            <v>R1S</v>
          </cell>
          <cell r="I453">
            <v>0</v>
          </cell>
        </row>
        <row r="454">
          <cell r="D454" t="str">
            <v>DC-60K</v>
          </cell>
          <cell r="I454">
            <v>0</v>
          </cell>
        </row>
        <row r="455">
          <cell r="D455" t="str">
            <v>UVIS</v>
          </cell>
          <cell r="I455">
            <v>0</v>
          </cell>
        </row>
        <row r="456">
          <cell r="D456" t="str">
            <v>SOC</v>
          </cell>
          <cell r="I456">
            <v>3</v>
          </cell>
        </row>
        <row r="457">
          <cell r="D457" t="str">
            <v>K2R-AC50</v>
          </cell>
          <cell r="I457">
            <v>7</v>
          </cell>
        </row>
        <row r="458">
          <cell r="D458" t="str">
            <v>K2R-AC70</v>
          </cell>
          <cell r="I458">
            <v>0</v>
          </cell>
        </row>
        <row r="459">
          <cell r="D459" t="str">
            <v>K2R-AC95</v>
          </cell>
          <cell r="I459">
            <v>6</v>
          </cell>
        </row>
        <row r="460">
          <cell r="D460" t="str">
            <v>KepNE-TH</v>
          </cell>
          <cell r="I460">
            <v>0</v>
          </cell>
        </row>
        <row r="461">
          <cell r="D461" t="str">
            <v>bnh</v>
          </cell>
          <cell r="I461">
            <v>0</v>
          </cell>
        </row>
        <row r="462">
          <cell r="I462">
            <v>0</v>
          </cell>
        </row>
        <row r="463">
          <cell r="I463">
            <v>2.7E-2</v>
          </cell>
        </row>
        <row r="464">
          <cell r="I464">
            <v>0.02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1</v>
          </cell>
        </row>
        <row r="468">
          <cell r="I468">
            <v>11</v>
          </cell>
        </row>
        <row r="469">
          <cell r="I469">
            <v>15</v>
          </cell>
        </row>
        <row r="470">
          <cell r="I470">
            <v>0</v>
          </cell>
        </row>
        <row r="471">
          <cell r="I471">
            <v>0</v>
          </cell>
        </row>
        <row r="472">
          <cell r="I472">
            <v>3</v>
          </cell>
        </row>
        <row r="473">
          <cell r="I473">
            <v>331</v>
          </cell>
        </row>
        <row r="474">
          <cell r="I474">
            <v>0.28399999999999997</v>
          </cell>
        </row>
        <row r="475">
          <cell r="I475">
            <v>0</v>
          </cell>
        </row>
        <row r="476">
          <cell r="I476">
            <v>5</v>
          </cell>
        </row>
        <row r="477">
          <cell r="I477">
            <v>0</v>
          </cell>
        </row>
        <row r="478">
          <cell r="I478">
            <v>0</v>
          </cell>
        </row>
        <row r="479">
          <cell r="I479">
            <v>1</v>
          </cell>
        </row>
        <row r="480">
          <cell r="I480">
            <v>1</v>
          </cell>
        </row>
        <row r="481">
          <cell r="I481">
            <v>1</v>
          </cell>
        </row>
        <row r="482">
          <cell r="D482" t="str">
            <v>BM22-950</v>
          </cell>
          <cell r="I482">
            <v>1</v>
          </cell>
        </row>
        <row r="483">
          <cell r="I483">
            <v>5.6</v>
          </cell>
        </row>
        <row r="484">
          <cell r="I484">
            <v>6.6999999999999993</v>
          </cell>
        </row>
        <row r="485">
          <cell r="D485" t="str">
            <v>MUAÑ</v>
          </cell>
          <cell r="I485">
            <v>1.1000000000000003</v>
          </cell>
        </row>
        <row r="486">
          <cell r="D486" t="str">
            <v>DCU5</v>
          </cell>
          <cell r="I486">
            <v>1.5999999999999999</v>
          </cell>
        </row>
        <row r="487">
          <cell r="D487" t="str">
            <v>ÑC2</v>
          </cell>
          <cell r="I487">
            <v>1.9999999999999998</v>
          </cell>
        </row>
        <row r="488">
          <cell r="D488" t="str">
            <v>BTM250</v>
          </cell>
          <cell r="I488">
            <v>0.21999999999999997</v>
          </cell>
        </row>
        <row r="489">
          <cell r="D489" t="str">
            <v>ST10M</v>
          </cell>
          <cell r="I489">
            <v>9.2999999999999989</v>
          </cell>
        </row>
        <row r="490">
          <cell r="D490" t="str">
            <v>VKM</v>
          </cell>
          <cell r="I490">
            <v>2.8599999999999997E-2</v>
          </cell>
        </row>
        <row r="491">
          <cell r="D491" t="str">
            <v>QBTUM</v>
          </cell>
          <cell r="I491">
            <v>2.9999999999999996</v>
          </cell>
        </row>
        <row r="492">
          <cell r="I492">
            <v>9.9999999999999992E-2</v>
          </cell>
        </row>
        <row r="493">
          <cell r="I493">
            <v>0</v>
          </cell>
        </row>
        <row r="494">
          <cell r="D494" t="str">
            <v>BLMK</v>
          </cell>
          <cell r="I494">
            <v>0</v>
          </cell>
        </row>
        <row r="495">
          <cell r="I495">
            <v>0</v>
          </cell>
        </row>
        <row r="496">
          <cell r="I496">
            <v>0</v>
          </cell>
        </row>
        <row r="497">
          <cell r="D497" t="str">
            <v>MUAÑ</v>
          </cell>
          <cell r="I497">
            <v>0</v>
          </cell>
        </row>
        <row r="498">
          <cell r="D498" t="str">
            <v>ÑC2</v>
          </cell>
          <cell r="I498">
            <v>0</v>
          </cell>
        </row>
        <row r="499">
          <cell r="D499" t="str">
            <v>QBTUM</v>
          </cell>
          <cell r="I499">
            <v>0</v>
          </cell>
        </row>
        <row r="500">
          <cell r="I500">
            <v>0</v>
          </cell>
        </row>
        <row r="501">
          <cell r="I501">
            <v>1</v>
          </cell>
        </row>
        <row r="502">
          <cell r="D502" t="str">
            <v>BTM200</v>
          </cell>
          <cell r="I502">
            <v>6.64</v>
          </cell>
        </row>
        <row r="503">
          <cell r="D503" t="str">
            <v>BTL100</v>
          </cell>
          <cell r="I503">
            <v>1.5</v>
          </cell>
        </row>
        <row r="504">
          <cell r="D504" t="str">
            <v>ST18M</v>
          </cell>
          <cell r="I504">
            <v>26.320000000000004</v>
          </cell>
        </row>
        <row r="505">
          <cell r="D505" t="str">
            <v>ST18M</v>
          </cell>
          <cell r="I505">
            <v>386.54000000000008</v>
          </cell>
        </row>
        <row r="506">
          <cell r="D506" t="str">
            <v>DCAT</v>
          </cell>
          <cell r="I506">
            <v>3.7000000000000006</v>
          </cell>
        </row>
        <row r="507">
          <cell r="D507" t="str">
            <v>DCU5</v>
          </cell>
          <cell r="I507">
            <v>16.7</v>
          </cell>
        </row>
        <row r="508">
          <cell r="I508">
            <v>105</v>
          </cell>
        </row>
        <row r="509">
          <cell r="I509">
            <v>105</v>
          </cell>
        </row>
        <row r="510">
          <cell r="I510">
            <v>0.1</v>
          </cell>
        </row>
        <row r="511">
          <cell r="I511">
            <v>0</v>
          </cell>
        </row>
        <row r="512">
          <cell r="D512" t="str">
            <v>BTM200</v>
          </cell>
          <cell r="I512">
            <v>0</v>
          </cell>
        </row>
        <row r="513">
          <cell r="D513" t="str">
            <v>BTL100</v>
          </cell>
          <cell r="I513">
            <v>0</v>
          </cell>
        </row>
        <row r="514">
          <cell r="D514" t="str">
            <v>BTL100</v>
          </cell>
          <cell r="I514">
            <v>0</v>
          </cell>
        </row>
        <row r="515">
          <cell r="D515" t="str">
            <v>ST10M</v>
          </cell>
          <cell r="I515">
            <v>0</v>
          </cell>
        </row>
        <row r="516">
          <cell r="D516" t="str">
            <v>ST18M</v>
          </cell>
          <cell r="I516">
            <v>0</v>
          </cell>
        </row>
        <row r="517">
          <cell r="D517" t="str">
            <v>D57+C</v>
          </cell>
          <cell r="I517">
            <v>0</v>
          </cell>
        </row>
        <row r="518">
          <cell r="I518">
            <v>0</v>
          </cell>
        </row>
        <row r="519">
          <cell r="I519">
            <v>0</v>
          </cell>
        </row>
        <row r="520">
          <cell r="I520">
            <v>0</v>
          </cell>
        </row>
        <row r="521">
          <cell r="I521">
            <v>1</v>
          </cell>
        </row>
        <row r="522">
          <cell r="D522" t="str">
            <v>BTM250</v>
          </cell>
          <cell r="I522">
            <v>0.78800000000000003</v>
          </cell>
        </row>
        <row r="523">
          <cell r="D523" t="str">
            <v>BTM250</v>
          </cell>
          <cell r="I523">
            <v>0.86199999999999988</v>
          </cell>
        </row>
        <row r="524">
          <cell r="D524" t="str">
            <v>BTL100</v>
          </cell>
          <cell r="I524">
            <v>0.4</v>
          </cell>
        </row>
        <row r="525">
          <cell r="D525" t="str">
            <v>ST10M</v>
          </cell>
          <cell r="I525">
            <v>63.07</v>
          </cell>
        </row>
        <row r="526">
          <cell r="D526" t="str">
            <v>ST18M</v>
          </cell>
          <cell r="I526">
            <v>49.7</v>
          </cell>
        </row>
        <row r="527">
          <cell r="D527" t="str">
            <v>VKM</v>
          </cell>
          <cell r="I527">
            <v>2.1000000000000001E-2</v>
          </cell>
        </row>
        <row r="528">
          <cell r="D528" t="str">
            <v>VKM</v>
          </cell>
          <cell r="I528">
            <v>6.7000000000000004E-2</v>
          </cell>
        </row>
        <row r="529">
          <cell r="D529" t="str">
            <v>DCU5</v>
          </cell>
          <cell r="I529">
            <v>3.9500000000000006</v>
          </cell>
        </row>
        <row r="530">
          <cell r="I530">
            <v>13.000000000000002</v>
          </cell>
        </row>
        <row r="531">
          <cell r="I531">
            <v>13.000000000000002</v>
          </cell>
        </row>
        <row r="532">
          <cell r="I532">
            <v>0.10000000000000002</v>
          </cell>
        </row>
        <row r="533">
          <cell r="I533">
            <v>1</v>
          </cell>
        </row>
        <row r="534">
          <cell r="D534" t="str">
            <v>M-25</v>
          </cell>
          <cell r="I534">
            <v>3</v>
          </cell>
        </row>
        <row r="535">
          <cell r="D535" t="str">
            <v>cTD-16/2400</v>
          </cell>
          <cell r="I535">
            <v>1</v>
          </cell>
        </row>
        <row r="536">
          <cell r="D536" t="str">
            <v>Kep-TD</v>
          </cell>
          <cell r="I536">
            <v>1</v>
          </cell>
        </row>
        <row r="537">
          <cell r="D537" t="str">
            <v>KepN-CU/AL</v>
          </cell>
          <cell r="I537">
            <v>1</v>
          </cell>
        </row>
        <row r="538">
          <cell r="I538">
            <v>3</v>
          </cell>
        </row>
        <row r="539">
          <cell r="I539">
            <v>1</v>
          </cell>
        </row>
        <row r="540">
          <cell r="I540">
            <v>7</v>
          </cell>
        </row>
        <row r="541">
          <cell r="I541">
            <v>0</v>
          </cell>
        </row>
        <row r="542">
          <cell r="I542">
            <v>1</v>
          </cell>
        </row>
        <row r="543">
          <cell r="D543" t="str">
            <v>BTLT-20</v>
          </cell>
          <cell r="I543">
            <v>1</v>
          </cell>
        </row>
        <row r="544">
          <cell r="I544">
            <v>1</v>
          </cell>
        </row>
        <row r="545">
          <cell r="I545">
            <v>1</v>
          </cell>
        </row>
        <row r="546">
          <cell r="I546">
            <v>2</v>
          </cell>
        </row>
        <row r="547">
          <cell r="I547">
            <v>1</v>
          </cell>
        </row>
        <row r="548">
          <cell r="I548">
            <v>1</v>
          </cell>
        </row>
        <row r="549">
          <cell r="D549" t="str">
            <v>GCMK</v>
          </cell>
          <cell r="I549">
            <v>48.25</v>
          </cell>
        </row>
        <row r="550">
          <cell r="D550" t="str">
            <v>GCMK</v>
          </cell>
          <cell r="I550">
            <v>19.149999999999999</v>
          </cell>
        </row>
        <row r="551">
          <cell r="D551" t="str">
            <v>GCMK</v>
          </cell>
          <cell r="I551">
            <v>7.0299999999999994</v>
          </cell>
        </row>
        <row r="552">
          <cell r="D552" t="str">
            <v>BM16-260</v>
          </cell>
          <cell r="I552">
            <v>0.99999999999999989</v>
          </cell>
        </row>
        <row r="553">
          <cell r="D553" t="str">
            <v>BM16-70</v>
          </cell>
          <cell r="I553">
            <v>1.9999999999999998</v>
          </cell>
        </row>
        <row r="554">
          <cell r="D554" t="str">
            <v>BM16-400</v>
          </cell>
          <cell r="I554">
            <v>2.9999999999999996</v>
          </cell>
        </row>
        <row r="555">
          <cell r="D555" t="str">
            <v>BM16-100</v>
          </cell>
          <cell r="I555">
            <v>3.9999999999999996</v>
          </cell>
        </row>
        <row r="556">
          <cell r="D556" t="str">
            <v>CD-194/7,135</v>
          </cell>
          <cell r="I556">
            <v>0.99999999999999989</v>
          </cell>
        </row>
        <row r="557">
          <cell r="D557" t="str">
            <v>CD-210/7,24</v>
          </cell>
          <cell r="I557">
            <v>0.99999999999999989</v>
          </cell>
        </row>
        <row r="558">
          <cell r="I558">
            <v>0.99999999999999989</v>
          </cell>
        </row>
        <row r="559">
          <cell r="I559">
            <v>1.9999999999999998</v>
          </cell>
        </row>
        <row r="560">
          <cell r="I560">
            <v>91.999999999999986</v>
          </cell>
        </row>
        <row r="561">
          <cell r="I561">
            <v>0</v>
          </cell>
        </row>
        <row r="562">
          <cell r="D562" t="str">
            <v>GCMK</v>
          </cell>
          <cell r="I562">
            <v>0</v>
          </cell>
        </row>
        <row r="563">
          <cell r="D563" t="str">
            <v>GCMK</v>
          </cell>
          <cell r="I563">
            <v>0</v>
          </cell>
        </row>
        <row r="564">
          <cell r="D564" t="str">
            <v>GCMK</v>
          </cell>
          <cell r="I564">
            <v>0</v>
          </cell>
        </row>
        <row r="565">
          <cell r="D565" t="str">
            <v>GCMK</v>
          </cell>
          <cell r="I565">
            <v>0</v>
          </cell>
        </row>
        <row r="566">
          <cell r="I566">
            <v>0</v>
          </cell>
        </row>
        <row r="567">
          <cell r="I567">
            <v>0</v>
          </cell>
        </row>
        <row r="568">
          <cell r="I568">
            <v>0</v>
          </cell>
        </row>
        <row r="569">
          <cell r="I569">
            <v>0</v>
          </cell>
        </row>
        <row r="570">
          <cell r="D570" t="str">
            <v>GCMK</v>
          </cell>
          <cell r="I570">
            <v>0</v>
          </cell>
        </row>
        <row r="571">
          <cell r="D571" t="str">
            <v>GCMK</v>
          </cell>
          <cell r="I571">
            <v>0</v>
          </cell>
        </row>
        <row r="572">
          <cell r="I572">
            <v>0</v>
          </cell>
        </row>
        <row r="573">
          <cell r="I573">
            <v>0</v>
          </cell>
        </row>
        <row r="574">
          <cell r="I574">
            <v>1</v>
          </cell>
        </row>
        <row r="575">
          <cell r="D575" t="str">
            <v>GCMK</v>
          </cell>
          <cell r="I575">
            <v>29.56</v>
          </cell>
        </row>
        <row r="576">
          <cell r="D576" t="str">
            <v>GCMK</v>
          </cell>
          <cell r="I576">
            <v>11.9</v>
          </cell>
        </row>
        <row r="577">
          <cell r="D577" t="str">
            <v>GCMK</v>
          </cell>
          <cell r="I577">
            <v>5.3899999999999988</v>
          </cell>
        </row>
        <row r="578">
          <cell r="D578" t="str">
            <v>BM16-35/28</v>
          </cell>
          <cell r="I578">
            <v>7.9999999999999991</v>
          </cell>
        </row>
        <row r="579">
          <cell r="D579" t="str">
            <v>BM16-240/80</v>
          </cell>
          <cell r="I579">
            <v>2.9999999999999996</v>
          </cell>
        </row>
        <row r="580">
          <cell r="D580" t="str">
            <v>BM16-300/300</v>
          </cell>
          <cell r="I580">
            <v>1.9999999999999998</v>
          </cell>
        </row>
        <row r="581">
          <cell r="I581">
            <v>0.99999999999999989</v>
          </cell>
        </row>
        <row r="582">
          <cell r="I582">
            <v>48.999999999999993</v>
          </cell>
        </row>
        <row r="583">
          <cell r="I583">
            <v>1</v>
          </cell>
        </row>
        <row r="584">
          <cell r="D584" t="str">
            <v>GCMK</v>
          </cell>
          <cell r="I584">
            <v>26.200000000000003</v>
          </cell>
        </row>
        <row r="585">
          <cell r="D585" t="str">
            <v>BM16-100/100</v>
          </cell>
          <cell r="I585">
            <v>4</v>
          </cell>
        </row>
        <row r="586">
          <cell r="D586" t="str">
            <v>BM16-50/35</v>
          </cell>
          <cell r="I586">
            <v>4</v>
          </cell>
        </row>
        <row r="587">
          <cell r="D587" t="str">
            <v>GCMK</v>
          </cell>
          <cell r="I587">
            <v>9.2823999999999991</v>
          </cell>
        </row>
        <row r="588">
          <cell r="D588" t="str">
            <v>MT</v>
          </cell>
          <cell r="I588">
            <v>4</v>
          </cell>
        </row>
        <row r="589">
          <cell r="D589" t="str">
            <v>K3B-C3/8</v>
          </cell>
          <cell r="I589">
            <v>32</v>
          </cell>
        </row>
        <row r="590">
          <cell r="D590" t="str">
            <v>SC</v>
          </cell>
          <cell r="I590">
            <v>4</v>
          </cell>
        </row>
        <row r="591">
          <cell r="D591" t="str">
            <v>C5/8</v>
          </cell>
          <cell r="I591">
            <v>84</v>
          </cell>
        </row>
        <row r="592">
          <cell r="D592" t="str">
            <v>YC</v>
          </cell>
          <cell r="I592">
            <v>8</v>
          </cell>
        </row>
        <row r="593">
          <cell r="D593" t="str">
            <v>MN3</v>
          </cell>
          <cell r="I593">
            <v>4</v>
          </cell>
        </row>
        <row r="594">
          <cell r="I594">
            <v>4</v>
          </cell>
        </row>
        <row r="595">
          <cell r="I595">
            <v>4</v>
          </cell>
        </row>
        <row r="596">
          <cell r="I596">
            <v>84</v>
          </cell>
        </row>
        <row r="597">
          <cell r="I597">
            <v>1</v>
          </cell>
        </row>
        <row r="598">
          <cell r="D598" t="str">
            <v>CD-682</v>
          </cell>
          <cell r="I598">
            <v>2</v>
          </cell>
        </row>
        <row r="599">
          <cell r="D599" t="str">
            <v>BM16-100/100</v>
          </cell>
          <cell r="I599">
            <v>4</v>
          </cell>
        </row>
        <row r="600">
          <cell r="D600" t="str">
            <v>GCMK</v>
          </cell>
          <cell r="I600">
            <v>4.6411999999999995</v>
          </cell>
        </row>
        <row r="601">
          <cell r="D601" t="str">
            <v>MT</v>
          </cell>
          <cell r="I601">
            <v>2</v>
          </cell>
        </row>
        <row r="602">
          <cell r="D602" t="str">
            <v>K3B-C3/8</v>
          </cell>
          <cell r="I602">
            <v>20</v>
          </cell>
        </row>
        <row r="603">
          <cell r="D603" t="str">
            <v>SC</v>
          </cell>
          <cell r="I603">
            <v>2</v>
          </cell>
        </row>
        <row r="604">
          <cell r="D604" t="str">
            <v>C3/8</v>
          </cell>
          <cell r="I604">
            <v>50</v>
          </cell>
        </row>
        <row r="605">
          <cell r="D605" t="str">
            <v>YC</v>
          </cell>
          <cell r="I605">
            <v>4</v>
          </cell>
        </row>
        <row r="606">
          <cell r="D606" t="str">
            <v>MN3</v>
          </cell>
          <cell r="I606">
            <v>2</v>
          </cell>
        </row>
        <row r="607">
          <cell r="I607">
            <v>2</v>
          </cell>
        </row>
        <row r="608">
          <cell r="I608">
            <v>2</v>
          </cell>
        </row>
        <row r="609">
          <cell r="I609">
            <v>120</v>
          </cell>
        </row>
        <row r="610">
          <cell r="I610">
            <v>1</v>
          </cell>
        </row>
        <row r="611">
          <cell r="D611" t="str">
            <v>ACKP-70</v>
          </cell>
          <cell r="I611">
            <v>0</v>
          </cell>
        </row>
        <row r="612">
          <cell r="D612" t="str">
            <v>ACKP-50</v>
          </cell>
          <cell r="I612">
            <v>0</v>
          </cell>
        </row>
        <row r="613">
          <cell r="D613" t="str">
            <v>AC-95</v>
          </cell>
          <cell r="I613">
            <v>0.32600000000000001</v>
          </cell>
        </row>
        <row r="614">
          <cell r="D614" t="str">
            <v>AC-50</v>
          </cell>
          <cell r="I614">
            <v>5.0000000000000001E-3</v>
          </cell>
        </row>
        <row r="615">
          <cell r="D615" t="str">
            <v>SD</v>
          </cell>
          <cell r="I615">
            <v>0</v>
          </cell>
        </row>
        <row r="616">
          <cell r="D616" t="str">
            <v>SD-M</v>
          </cell>
          <cell r="I616">
            <v>11</v>
          </cell>
        </row>
        <row r="617">
          <cell r="D617" t="str">
            <v>ST</v>
          </cell>
          <cell r="I617">
            <v>30</v>
          </cell>
        </row>
        <row r="618">
          <cell r="D618" t="str">
            <v>CSD</v>
          </cell>
          <cell r="I618">
            <v>11</v>
          </cell>
        </row>
        <row r="619">
          <cell r="D619" t="str">
            <v>csdi</v>
          </cell>
          <cell r="I619">
            <v>0</v>
          </cell>
        </row>
        <row r="620">
          <cell r="D620" t="str">
            <v>csdg</v>
          </cell>
          <cell r="I620">
            <v>0</v>
          </cell>
        </row>
        <row r="621">
          <cell r="D621" t="str">
            <v>MT</v>
          </cell>
          <cell r="I621">
            <v>30</v>
          </cell>
        </row>
        <row r="622">
          <cell r="D622" t="str">
            <v>VT2</v>
          </cell>
          <cell r="I622">
            <v>15</v>
          </cell>
        </row>
        <row r="623">
          <cell r="D623" t="str">
            <v>MND</v>
          </cell>
          <cell r="I623">
            <v>15</v>
          </cell>
        </row>
        <row r="624">
          <cell r="D624" t="str">
            <v>KhN-AC95</v>
          </cell>
          <cell r="I624">
            <v>15</v>
          </cell>
        </row>
        <row r="625">
          <cell r="D625" t="str">
            <v>KhN-AC70</v>
          </cell>
          <cell r="I625">
            <v>0</v>
          </cell>
        </row>
        <row r="626">
          <cell r="D626" t="str">
            <v>ON-AC50</v>
          </cell>
          <cell r="I626">
            <v>0</v>
          </cell>
        </row>
        <row r="627">
          <cell r="D627" t="str">
            <v>ON-ACKP50</v>
          </cell>
          <cell r="I627">
            <v>0</v>
          </cell>
        </row>
        <row r="628">
          <cell r="D628" t="str">
            <v>ON-ACKP70</v>
          </cell>
          <cell r="I628">
            <v>0</v>
          </cell>
        </row>
        <row r="629">
          <cell r="D629" t="str">
            <v>FCO-24-200</v>
          </cell>
          <cell r="I629">
            <v>0</v>
          </cell>
        </row>
        <row r="630">
          <cell r="D630" t="str">
            <v>FCO-24-100</v>
          </cell>
          <cell r="I630">
            <v>0</v>
          </cell>
        </row>
        <row r="631">
          <cell r="D631" t="str">
            <v>on-AcKP70</v>
          </cell>
          <cell r="I631">
            <v>0</v>
          </cell>
        </row>
        <row r="632">
          <cell r="D632" t="str">
            <v>on-ACKP50</v>
          </cell>
          <cell r="I632">
            <v>0</v>
          </cell>
        </row>
        <row r="633">
          <cell r="D633" t="str">
            <v>R1S</v>
          </cell>
          <cell r="I633">
            <v>0</v>
          </cell>
        </row>
        <row r="634">
          <cell r="D634" t="str">
            <v>DC-60K</v>
          </cell>
          <cell r="I634">
            <v>0</v>
          </cell>
        </row>
        <row r="635">
          <cell r="D635" t="str">
            <v>UVIS</v>
          </cell>
          <cell r="I635">
            <v>0</v>
          </cell>
        </row>
        <row r="636">
          <cell r="D636" t="str">
            <v>SOC</v>
          </cell>
          <cell r="I636">
            <v>3</v>
          </cell>
        </row>
        <row r="637">
          <cell r="D637" t="str">
            <v>K2R-AC50</v>
          </cell>
          <cell r="I637">
            <v>7</v>
          </cell>
        </row>
        <row r="638">
          <cell r="D638" t="str">
            <v>K2R-AC70</v>
          </cell>
          <cell r="I638">
            <v>0</v>
          </cell>
        </row>
        <row r="639">
          <cell r="D639" t="str">
            <v>K2R-AC95</v>
          </cell>
          <cell r="I639">
            <v>6</v>
          </cell>
        </row>
        <row r="640">
          <cell r="D640" t="str">
            <v>KepNE-TH</v>
          </cell>
          <cell r="I640">
            <v>0</v>
          </cell>
        </row>
        <row r="641">
          <cell r="D641" t="str">
            <v>bnh</v>
          </cell>
          <cell r="I641">
            <v>0</v>
          </cell>
        </row>
        <row r="642">
          <cell r="I642">
            <v>0</v>
          </cell>
        </row>
        <row r="643">
          <cell r="I643">
            <v>2.7E-2</v>
          </cell>
        </row>
        <row r="644">
          <cell r="I644">
            <v>0.02</v>
          </cell>
        </row>
        <row r="645">
          <cell r="I645">
            <v>0</v>
          </cell>
        </row>
        <row r="646">
          <cell r="I646">
            <v>0</v>
          </cell>
        </row>
        <row r="647">
          <cell r="I647">
            <v>1</v>
          </cell>
        </row>
        <row r="648">
          <cell r="I648">
            <v>11</v>
          </cell>
        </row>
        <row r="649">
          <cell r="I649">
            <v>15</v>
          </cell>
        </row>
        <row r="650">
          <cell r="I650">
            <v>0</v>
          </cell>
        </row>
        <row r="651">
          <cell r="I651">
            <v>0</v>
          </cell>
        </row>
        <row r="652">
          <cell r="I652">
            <v>3</v>
          </cell>
        </row>
        <row r="653">
          <cell r="I653">
            <v>0.33100000000000002</v>
          </cell>
        </row>
        <row r="654">
          <cell r="I654">
            <v>0.28399999999999997</v>
          </cell>
        </row>
        <row r="655">
          <cell r="I655">
            <v>0</v>
          </cell>
        </row>
        <row r="656">
          <cell r="I656">
            <v>5</v>
          </cell>
        </row>
        <row r="657">
          <cell r="I657">
            <v>0</v>
          </cell>
        </row>
        <row r="658">
          <cell r="I658">
            <v>0</v>
          </cell>
        </row>
        <row r="659">
          <cell r="I659">
            <v>0</v>
          </cell>
        </row>
        <row r="660">
          <cell r="I660">
            <v>0</v>
          </cell>
        </row>
        <row r="661">
          <cell r="D661" t="str">
            <v>BTL100</v>
          </cell>
          <cell r="I661">
            <v>0</v>
          </cell>
        </row>
        <row r="662">
          <cell r="D662" t="str">
            <v>BTM200</v>
          </cell>
          <cell r="I662">
            <v>0</v>
          </cell>
        </row>
        <row r="663">
          <cell r="D663" t="str">
            <v>BTM200</v>
          </cell>
          <cell r="I663">
            <v>0</v>
          </cell>
        </row>
        <row r="664">
          <cell r="D664" t="str">
            <v>BTM200</v>
          </cell>
          <cell r="I664">
            <v>0</v>
          </cell>
        </row>
        <row r="665">
          <cell r="D665" t="str">
            <v>VKM</v>
          </cell>
          <cell r="I665">
            <v>0</v>
          </cell>
        </row>
        <row r="666">
          <cell r="D666" t="str">
            <v>VKC</v>
          </cell>
          <cell r="I666">
            <v>0</v>
          </cell>
        </row>
        <row r="667">
          <cell r="D667" t="str">
            <v>VKM</v>
          </cell>
          <cell r="I667">
            <v>0</v>
          </cell>
        </row>
        <row r="668">
          <cell r="D668" t="str">
            <v>ST10M</v>
          </cell>
          <cell r="I668">
            <v>0</v>
          </cell>
        </row>
        <row r="669">
          <cell r="D669" t="str">
            <v>ST18M</v>
          </cell>
          <cell r="I669">
            <v>0</v>
          </cell>
        </row>
        <row r="670">
          <cell r="D670" t="str">
            <v>GCMK</v>
          </cell>
          <cell r="I670">
            <v>0</v>
          </cell>
        </row>
        <row r="671">
          <cell r="D671" t="str">
            <v>GCMK</v>
          </cell>
          <cell r="I671">
            <v>0</v>
          </cell>
        </row>
        <row r="672">
          <cell r="D672" t="str">
            <v>DCU5</v>
          </cell>
          <cell r="I672">
            <v>0</v>
          </cell>
        </row>
        <row r="673">
          <cell r="D673" t="str">
            <v>DCAT</v>
          </cell>
          <cell r="I673">
            <v>0</v>
          </cell>
        </row>
        <row r="674">
          <cell r="I674">
            <v>0</v>
          </cell>
        </row>
        <row r="675">
          <cell r="I675">
            <v>0</v>
          </cell>
        </row>
        <row r="676">
          <cell r="D676" t="str">
            <v>MUAÑ</v>
          </cell>
          <cell r="I676">
            <v>0</v>
          </cell>
        </row>
        <row r="677">
          <cell r="I677">
            <v>0</v>
          </cell>
        </row>
        <row r="678">
          <cell r="D678" t="str">
            <v>PUMP</v>
          </cell>
          <cell r="I678">
            <v>0</v>
          </cell>
        </row>
        <row r="679">
          <cell r="I679">
            <v>0</v>
          </cell>
        </row>
        <row r="680">
          <cell r="D680" t="str">
            <v>BTL100</v>
          </cell>
          <cell r="I680">
            <v>0</v>
          </cell>
        </row>
        <row r="681">
          <cell r="D681" t="str">
            <v>BTM200</v>
          </cell>
          <cell r="I681">
            <v>0</v>
          </cell>
        </row>
        <row r="682">
          <cell r="D682" t="str">
            <v>BTM200</v>
          </cell>
          <cell r="I682">
            <v>0</v>
          </cell>
        </row>
        <row r="683">
          <cell r="D683" t="str">
            <v>BTM200</v>
          </cell>
          <cell r="I683">
            <v>0</v>
          </cell>
        </row>
        <row r="684">
          <cell r="D684" t="str">
            <v>VKM</v>
          </cell>
          <cell r="I684">
            <v>0</v>
          </cell>
        </row>
        <row r="685">
          <cell r="D685" t="str">
            <v>VKC</v>
          </cell>
          <cell r="I685">
            <v>0</v>
          </cell>
        </row>
        <row r="686">
          <cell r="D686" t="str">
            <v>VKm</v>
          </cell>
          <cell r="I686">
            <v>0</v>
          </cell>
        </row>
        <row r="687">
          <cell r="D687" t="str">
            <v>ST10M</v>
          </cell>
          <cell r="I687">
            <v>0</v>
          </cell>
        </row>
        <row r="688">
          <cell r="D688" t="str">
            <v>ST18M</v>
          </cell>
          <cell r="I688">
            <v>0</v>
          </cell>
        </row>
        <row r="689">
          <cell r="D689" t="str">
            <v>GCMK</v>
          </cell>
          <cell r="I689">
            <v>0</v>
          </cell>
        </row>
        <row r="690">
          <cell r="D690" t="str">
            <v>GCMK</v>
          </cell>
          <cell r="I690">
            <v>0</v>
          </cell>
        </row>
        <row r="691">
          <cell r="D691" t="str">
            <v>DCU5</v>
          </cell>
          <cell r="I691">
            <v>0</v>
          </cell>
        </row>
        <row r="692">
          <cell r="D692" t="str">
            <v>DCAT</v>
          </cell>
          <cell r="I692">
            <v>0</v>
          </cell>
        </row>
        <row r="693">
          <cell r="I693">
            <v>0</v>
          </cell>
        </row>
        <row r="694">
          <cell r="I694">
            <v>0</v>
          </cell>
        </row>
        <row r="695">
          <cell r="D695" t="str">
            <v>MUAÑ</v>
          </cell>
          <cell r="I695">
            <v>0</v>
          </cell>
        </row>
        <row r="696">
          <cell r="I696">
            <v>0</v>
          </cell>
        </row>
        <row r="697">
          <cell r="D697" t="str">
            <v>PUMP</v>
          </cell>
          <cell r="I697">
            <v>0</v>
          </cell>
        </row>
        <row r="698">
          <cell r="I698">
            <v>0</v>
          </cell>
        </row>
        <row r="699">
          <cell r="D699" t="str">
            <v>BTL100</v>
          </cell>
          <cell r="I699">
            <v>0</v>
          </cell>
        </row>
        <row r="700">
          <cell r="D700" t="str">
            <v>BTM200</v>
          </cell>
          <cell r="I700">
            <v>0</v>
          </cell>
        </row>
        <row r="701">
          <cell r="D701" t="str">
            <v>BTM200</v>
          </cell>
          <cell r="I701">
            <v>0</v>
          </cell>
        </row>
        <row r="702">
          <cell r="D702" t="str">
            <v>BTM200</v>
          </cell>
          <cell r="I702">
            <v>0</v>
          </cell>
        </row>
        <row r="703">
          <cell r="D703" t="str">
            <v>VKM</v>
          </cell>
          <cell r="I703">
            <v>0</v>
          </cell>
        </row>
        <row r="704">
          <cell r="D704" t="str">
            <v>VKM</v>
          </cell>
          <cell r="I704">
            <v>0</v>
          </cell>
        </row>
        <row r="705">
          <cell r="D705" t="str">
            <v>VKM</v>
          </cell>
          <cell r="I705">
            <v>0</v>
          </cell>
        </row>
        <row r="706">
          <cell r="D706" t="str">
            <v>ST10M</v>
          </cell>
          <cell r="I706">
            <v>0</v>
          </cell>
        </row>
        <row r="707">
          <cell r="D707" t="str">
            <v>ST18M</v>
          </cell>
          <cell r="I707">
            <v>0</v>
          </cell>
        </row>
        <row r="708">
          <cell r="D708" t="str">
            <v>GCMK</v>
          </cell>
          <cell r="I708">
            <v>0</v>
          </cell>
        </row>
        <row r="709">
          <cell r="D709" t="str">
            <v>GCMK</v>
          </cell>
          <cell r="I709">
            <v>0</v>
          </cell>
        </row>
        <row r="710">
          <cell r="D710" t="str">
            <v>DCU5</v>
          </cell>
          <cell r="I710">
            <v>0</v>
          </cell>
        </row>
        <row r="711">
          <cell r="D711" t="str">
            <v>DCAT</v>
          </cell>
          <cell r="I711">
            <v>0</v>
          </cell>
        </row>
        <row r="712">
          <cell r="I712">
            <v>0</v>
          </cell>
        </row>
        <row r="713">
          <cell r="I713">
            <v>0</v>
          </cell>
        </row>
        <row r="714">
          <cell r="I714">
            <v>0</v>
          </cell>
        </row>
        <row r="715">
          <cell r="D715" t="str">
            <v>PUMP</v>
          </cell>
          <cell r="I715">
            <v>0</v>
          </cell>
        </row>
        <row r="716">
          <cell r="I716">
            <v>0</v>
          </cell>
        </row>
        <row r="717">
          <cell r="D717" t="str">
            <v>BTL100</v>
          </cell>
          <cell r="I717">
            <v>0</v>
          </cell>
        </row>
        <row r="718">
          <cell r="D718" t="str">
            <v>BTM200</v>
          </cell>
          <cell r="I718">
            <v>0</v>
          </cell>
        </row>
        <row r="719">
          <cell r="D719" t="str">
            <v>BTM200</v>
          </cell>
          <cell r="I719">
            <v>0</v>
          </cell>
        </row>
        <row r="720">
          <cell r="D720" t="str">
            <v>BTM200</v>
          </cell>
          <cell r="I720">
            <v>0</v>
          </cell>
        </row>
        <row r="721">
          <cell r="D721" t="str">
            <v>VKM</v>
          </cell>
          <cell r="I721">
            <v>0</v>
          </cell>
        </row>
        <row r="722">
          <cell r="D722" t="str">
            <v>VKM</v>
          </cell>
          <cell r="I722">
            <v>0</v>
          </cell>
        </row>
        <row r="723">
          <cell r="D723" t="str">
            <v>VKM</v>
          </cell>
          <cell r="I723">
            <v>0</v>
          </cell>
        </row>
        <row r="724">
          <cell r="D724" t="str">
            <v>ST10M</v>
          </cell>
          <cell r="I724">
            <v>0</v>
          </cell>
        </row>
        <row r="725">
          <cell r="D725" t="str">
            <v>ST18M</v>
          </cell>
          <cell r="I725">
            <v>0</v>
          </cell>
        </row>
        <row r="726">
          <cell r="D726" t="str">
            <v>GCMK</v>
          </cell>
          <cell r="I726">
            <v>0</v>
          </cell>
        </row>
        <row r="727">
          <cell r="D727" t="str">
            <v>GCMK</v>
          </cell>
          <cell r="I727">
            <v>0</v>
          </cell>
        </row>
        <row r="728">
          <cell r="D728" t="str">
            <v>DCU5</v>
          </cell>
          <cell r="I728">
            <v>0</v>
          </cell>
        </row>
        <row r="729">
          <cell r="D729" t="str">
            <v>DCAT</v>
          </cell>
          <cell r="I729">
            <v>0</v>
          </cell>
        </row>
        <row r="730">
          <cell r="I730">
            <v>0</v>
          </cell>
        </row>
        <row r="731">
          <cell r="I731">
            <v>0</v>
          </cell>
        </row>
        <row r="732">
          <cell r="I732">
            <v>0</v>
          </cell>
        </row>
        <row r="733">
          <cell r="D733" t="str">
            <v>PUMP</v>
          </cell>
          <cell r="I733">
            <v>0</v>
          </cell>
        </row>
        <row r="734">
          <cell r="I734">
            <v>0</v>
          </cell>
        </row>
        <row r="735">
          <cell r="D735" t="str">
            <v>SA&lt;18</v>
          </cell>
          <cell r="I735">
            <v>0</v>
          </cell>
        </row>
        <row r="736">
          <cell r="D736" t="str">
            <v>GCMK</v>
          </cell>
          <cell r="I736">
            <v>0</v>
          </cell>
        </row>
        <row r="737">
          <cell r="D737" t="str">
            <v>GCMK</v>
          </cell>
          <cell r="I737">
            <v>0</v>
          </cell>
        </row>
        <row r="738">
          <cell r="D738" t="str">
            <v>BM16-50</v>
          </cell>
          <cell r="I738">
            <v>0</v>
          </cell>
        </row>
        <row r="739">
          <cell r="I739">
            <v>0</v>
          </cell>
        </row>
        <row r="740">
          <cell r="I740">
            <v>0</v>
          </cell>
        </row>
        <row r="741">
          <cell r="I741">
            <v>0</v>
          </cell>
        </row>
        <row r="742">
          <cell r="I742">
            <v>0</v>
          </cell>
        </row>
        <row r="743">
          <cell r="I743">
            <v>0</v>
          </cell>
        </row>
        <row r="744">
          <cell r="I744">
            <v>0</v>
          </cell>
        </row>
        <row r="745">
          <cell r="D745" t="str">
            <v>GCMK</v>
          </cell>
          <cell r="I745">
            <v>0</v>
          </cell>
        </row>
        <row r="746">
          <cell r="I746">
            <v>0</v>
          </cell>
        </row>
        <row r="747">
          <cell r="I747">
            <v>0</v>
          </cell>
        </row>
        <row r="748">
          <cell r="I748">
            <v>0</v>
          </cell>
        </row>
        <row r="749">
          <cell r="I749">
            <v>0</v>
          </cell>
        </row>
        <row r="750">
          <cell r="I750">
            <v>0</v>
          </cell>
        </row>
        <row r="751">
          <cell r="I751">
            <v>0</v>
          </cell>
        </row>
        <row r="752">
          <cell r="D752" t="str">
            <v>GCMK</v>
          </cell>
          <cell r="I752">
            <v>0</v>
          </cell>
        </row>
        <row r="753">
          <cell r="I753">
            <v>0</v>
          </cell>
        </row>
        <row r="754">
          <cell r="I754">
            <v>0</v>
          </cell>
        </row>
        <row r="755">
          <cell r="I755">
            <v>0</v>
          </cell>
        </row>
        <row r="756">
          <cell r="I756">
            <v>0</v>
          </cell>
        </row>
        <row r="757">
          <cell r="I757">
            <v>0</v>
          </cell>
        </row>
        <row r="758">
          <cell r="I758">
            <v>0</v>
          </cell>
        </row>
        <row r="759">
          <cell r="D759" t="str">
            <v>GCMK</v>
          </cell>
          <cell r="I759">
            <v>0</v>
          </cell>
        </row>
        <row r="760">
          <cell r="I760">
            <v>0</v>
          </cell>
        </row>
        <row r="761">
          <cell r="I761">
            <v>0</v>
          </cell>
        </row>
        <row r="762">
          <cell r="I762">
            <v>0</v>
          </cell>
        </row>
        <row r="763">
          <cell r="I763">
            <v>0</v>
          </cell>
        </row>
        <row r="764">
          <cell r="I764">
            <v>0</v>
          </cell>
        </row>
        <row r="765">
          <cell r="I765">
            <v>0</v>
          </cell>
        </row>
        <row r="766">
          <cell r="D766" t="str">
            <v>GCMK</v>
          </cell>
          <cell r="I766">
            <v>0</v>
          </cell>
        </row>
        <row r="767">
          <cell r="I767">
            <v>0</v>
          </cell>
        </row>
        <row r="768">
          <cell r="I768">
            <v>0</v>
          </cell>
        </row>
        <row r="769">
          <cell r="I769">
            <v>0</v>
          </cell>
        </row>
        <row r="770">
          <cell r="I770">
            <v>0</v>
          </cell>
        </row>
        <row r="771">
          <cell r="I771">
            <v>0</v>
          </cell>
        </row>
        <row r="772">
          <cell r="I772">
            <v>0</v>
          </cell>
        </row>
        <row r="773">
          <cell r="D773" t="str">
            <v>ACSR-240/32</v>
          </cell>
          <cell r="I773">
            <v>0</v>
          </cell>
        </row>
        <row r="774">
          <cell r="D774" t="str">
            <v>ACKP-70</v>
          </cell>
          <cell r="I774">
            <v>0</v>
          </cell>
        </row>
        <row r="775">
          <cell r="D775" t="str">
            <v>ACKP-50</v>
          </cell>
          <cell r="I775">
            <v>0</v>
          </cell>
        </row>
        <row r="776">
          <cell r="D776" t="str">
            <v>AC-95</v>
          </cell>
          <cell r="I776">
            <v>0</v>
          </cell>
        </row>
        <row r="777">
          <cell r="D777" t="str">
            <v>AC-50</v>
          </cell>
          <cell r="I777">
            <v>0</v>
          </cell>
        </row>
        <row r="778">
          <cell r="D778" t="str">
            <v>TK-50</v>
          </cell>
          <cell r="I778">
            <v>0</v>
          </cell>
        </row>
        <row r="779">
          <cell r="D779" t="str">
            <v>SuT-70</v>
          </cell>
          <cell r="I779">
            <v>0</v>
          </cell>
        </row>
        <row r="780">
          <cell r="D780" t="str">
            <v>SuT-120</v>
          </cell>
          <cell r="I780">
            <v>0</v>
          </cell>
        </row>
        <row r="781">
          <cell r="D781" t="str">
            <v>CDD-185-240</v>
          </cell>
          <cell r="I781">
            <v>0</v>
          </cell>
        </row>
        <row r="782">
          <cell r="D782" t="str">
            <v>CND-185-240</v>
          </cell>
          <cell r="I782">
            <v>0</v>
          </cell>
        </row>
        <row r="783">
          <cell r="D783" t="str">
            <v>CDDCS2-50</v>
          </cell>
          <cell r="I783">
            <v>0</v>
          </cell>
        </row>
        <row r="784">
          <cell r="D784" t="str">
            <v>CNDCS-50</v>
          </cell>
          <cell r="I784">
            <v>0</v>
          </cell>
        </row>
        <row r="785">
          <cell r="D785" t="str">
            <v>CR-2-9</v>
          </cell>
          <cell r="I785">
            <v>0</v>
          </cell>
        </row>
        <row r="786">
          <cell r="D786" t="str">
            <v>CR-4-22</v>
          </cell>
          <cell r="I786">
            <v>0</v>
          </cell>
        </row>
        <row r="787">
          <cell r="D787" t="str">
            <v>KepNE-240</v>
          </cell>
          <cell r="I787">
            <v>0</v>
          </cell>
        </row>
        <row r="788">
          <cell r="D788" t="str">
            <v>Kep2R-TK50</v>
          </cell>
          <cell r="I788">
            <v>0</v>
          </cell>
        </row>
        <row r="789">
          <cell r="D789" t="str">
            <v>ON-AC240</v>
          </cell>
          <cell r="I789">
            <v>0</v>
          </cell>
        </row>
        <row r="790">
          <cell r="D790" t="str">
            <v>ON-TK50</v>
          </cell>
          <cell r="I790">
            <v>0</v>
          </cell>
        </row>
        <row r="791">
          <cell r="D791" t="str">
            <v>OV-AC240</v>
          </cell>
          <cell r="I791">
            <v>0</v>
          </cell>
        </row>
        <row r="792">
          <cell r="D792" t="str">
            <v>OV-TK50</v>
          </cell>
          <cell r="I792">
            <v>0</v>
          </cell>
        </row>
        <row r="793">
          <cell r="I793">
            <v>0</v>
          </cell>
        </row>
        <row r="794">
          <cell r="I794">
            <v>0</v>
          </cell>
        </row>
        <row r="795">
          <cell r="I795">
            <v>0</v>
          </cell>
        </row>
        <row r="796">
          <cell r="I796">
            <v>0</v>
          </cell>
        </row>
        <row r="797">
          <cell r="I797">
            <v>0</v>
          </cell>
        </row>
        <row r="798">
          <cell r="I798">
            <v>0</v>
          </cell>
        </row>
        <row r="799">
          <cell r="I799">
            <v>0</v>
          </cell>
        </row>
        <row r="800">
          <cell r="I800">
            <v>0</v>
          </cell>
        </row>
        <row r="801">
          <cell r="I801">
            <v>0</v>
          </cell>
        </row>
        <row r="802">
          <cell r="I802">
            <v>0</v>
          </cell>
        </row>
        <row r="803">
          <cell r="I803">
            <v>0</v>
          </cell>
        </row>
        <row r="804">
          <cell r="I804">
            <v>0</v>
          </cell>
        </row>
        <row r="805">
          <cell r="I805">
            <v>0</v>
          </cell>
        </row>
        <row r="806">
          <cell r="I806">
            <v>0</v>
          </cell>
        </row>
        <row r="807">
          <cell r="I807">
            <v>0</v>
          </cell>
        </row>
        <row r="808">
          <cell r="D808" t="str">
            <v>CD35-10</v>
          </cell>
          <cell r="I808">
            <v>0</v>
          </cell>
        </row>
        <row r="809">
          <cell r="D809" t="str">
            <v>CG35-10</v>
          </cell>
          <cell r="I809">
            <v>0</v>
          </cell>
        </row>
        <row r="810">
          <cell r="D810" t="str">
            <v>CM35-10</v>
          </cell>
          <cell r="I810">
            <v>0</v>
          </cell>
        </row>
        <row r="811">
          <cell r="I811">
            <v>0</v>
          </cell>
        </row>
        <row r="812">
          <cell r="I812">
            <v>0</v>
          </cell>
        </row>
        <row r="813">
          <cell r="I813">
            <v>0</v>
          </cell>
        </row>
        <row r="814">
          <cell r="I814">
            <v>0</v>
          </cell>
        </row>
        <row r="815">
          <cell r="D815" t="str">
            <v>CDAN</v>
          </cell>
          <cell r="I815">
            <v>0</v>
          </cell>
        </row>
        <row r="816">
          <cell r="I816">
            <v>0</v>
          </cell>
        </row>
        <row r="817">
          <cell r="D817" t="str">
            <v>TNDC</v>
          </cell>
          <cell r="I817">
            <v>0</v>
          </cell>
        </row>
        <row r="818">
          <cell r="I818">
            <v>0</v>
          </cell>
        </row>
        <row r="819">
          <cell r="D819" t="str">
            <v>QBTUM</v>
          </cell>
          <cell r="I819">
            <v>0</v>
          </cell>
        </row>
        <row r="820">
          <cell r="I820">
            <v>0</v>
          </cell>
        </row>
        <row r="821">
          <cell r="I821">
            <v>0</v>
          </cell>
        </row>
        <row r="822">
          <cell r="I822">
            <v>0</v>
          </cell>
        </row>
        <row r="823">
          <cell r="I823">
            <v>0</v>
          </cell>
        </row>
        <row r="824">
          <cell r="D824" t="str">
            <v>DCAT</v>
          </cell>
          <cell r="I824">
            <v>0</v>
          </cell>
        </row>
        <row r="825">
          <cell r="D825" t="str">
            <v>DCU5</v>
          </cell>
          <cell r="I825">
            <v>0</v>
          </cell>
        </row>
        <row r="826">
          <cell r="D826" t="str">
            <v>PTRE</v>
          </cell>
          <cell r="I826">
            <v>0</v>
          </cell>
        </row>
        <row r="827">
          <cell r="D827" t="str">
            <v>BTL100</v>
          </cell>
          <cell r="I827">
            <v>0</v>
          </cell>
        </row>
        <row r="828">
          <cell r="D828" t="str">
            <v>BTM200</v>
          </cell>
          <cell r="I828">
            <v>0</v>
          </cell>
        </row>
        <row r="829">
          <cell r="D829" t="str">
            <v>ST10M</v>
          </cell>
          <cell r="I829">
            <v>0</v>
          </cell>
        </row>
        <row r="830">
          <cell r="D830" t="str">
            <v>ST18M</v>
          </cell>
          <cell r="I830">
            <v>0</v>
          </cell>
        </row>
        <row r="831">
          <cell r="D831" t="str">
            <v>ST20M</v>
          </cell>
          <cell r="I831">
            <v>0</v>
          </cell>
        </row>
        <row r="832">
          <cell r="D832" t="str">
            <v>VKM</v>
          </cell>
          <cell r="I832">
            <v>0</v>
          </cell>
        </row>
        <row r="833">
          <cell r="I833">
            <v>0</v>
          </cell>
        </row>
        <row r="834">
          <cell r="D834" t="str">
            <v>GCMK</v>
          </cell>
          <cell r="I834">
            <v>0</v>
          </cell>
        </row>
        <row r="835">
          <cell r="D835" t="str">
            <v>M-22</v>
          </cell>
          <cell r="I835">
            <v>0</v>
          </cell>
        </row>
        <row r="836">
          <cell r="I836">
            <v>0</v>
          </cell>
        </row>
        <row r="837">
          <cell r="D837" t="str">
            <v>VCPTRE</v>
          </cell>
          <cell r="I837">
            <v>0</v>
          </cell>
        </row>
        <row r="838">
          <cell r="I838">
            <v>0</v>
          </cell>
        </row>
        <row r="839">
          <cell r="I839">
            <v>0</v>
          </cell>
        </row>
        <row r="840">
          <cell r="I840">
            <v>0</v>
          </cell>
        </row>
        <row r="841">
          <cell r="D841" t="str">
            <v>CD35-10</v>
          </cell>
          <cell r="I841">
            <v>0</v>
          </cell>
        </row>
        <row r="842">
          <cell r="D842" t="str">
            <v>CG35-10</v>
          </cell>
          <cell r="I842">
            <v>0</v>
          </cell>
        </row>
        <row r="843">
          <cell r="D843" t="str">
            <v>CM35-10</v>
          </cell>
          <cell r="I843">
            <v>0</v>
          </cell>
        </row>
        <row r="844">
          <cell r="I844">
            <v>0</v>
          </cell>
        </row>
        <row r="845">
          <cell r="I845">
            <v>0</v>
          </cell>
        </row>
        <row r="846">
          <cell r="I846">
            <v>0</v>
          </cell>
        </row>
        <row r="847">
          <cell r="D847" t="str">
            <v>CDAN</v>
          </cell>
          <cell r="I847">
            <v>0</v>
          </cell>
        </row>
        <row r="848">
          <cell r="I848">
            <v>0</v>
          </cell>
        </row>
        <row r="849">
          <cell r="D849" t="str">
            <v>TNDC</v>
          </cell>
          <cell r="I849">
            <v>0</v>
          </cell>
        </row>
        <row r="850">
          <cell r="I850">
            <v>0</v>
          </cell>
        </row>
        <row r="851">
          <cell r="D851" t="str">
            <v>QBTUM</v>
          </cell>
          <cell r="I851">
            <v>0</v>
          </cell>
        </row>
        <row r="852">
          <cell r="I852">
            <v>0</v>
          </cell>
        </row>
        <row r="853">
          <cell r="I853">
            <v>0</v>
          </cell>
        </row>
        <row r="854">
          <cell r="I854">
            <v>0</v>
          </cell>
        </row>
        <row r="855">
          <cell r="I855">
            <v>0</v>
          </cell>
        </row>
        <row r="856">
          <cell r="D856" t="str">
            <v>DCAT</v>
          </cell>
          <cell r="I856">
            <v>0</v>
          </cell>
        </row>
        <row r="857">
          <cell r="D857" t="str">
            <v>DCU5</v>
          </cell>
          <cell r="I857">
            <v>0</v>
          </cell>
        </row>
        <row r="858">
          <cell r="D858" t="str">
            <v>PTRE</v>
          </cell>
          <cell r="I858">
            <v>0</v>
          </cell>
        </row>
        <row r="859">
          <cell r="D859" t="str">
            <v>BTL100</v>
          </cell>
          <cell r="I859">
            <v>0</v>
          </cell>
        </row>
        <row r="860">
          <cell r="D860" t="str">
            <v>BTM200</v>
          </cell>
          <cell r="I860">
            <v>0</v>
          </cell>
        </row>
        <row r="861">
          <cell r="D861" t="str">
            <v>ST10M</v>
          </cell>
          <cell r="I861">
            <v>0</v>
          </cell>
        </row>
        <row r="862">
          <cell r="D862" t="str">
            <v>ST18M</v>
          </cell>
          <cell r="I862">
            <v>0</v>
          </cell>
        </row>
        <row r="863">
          <cell r="D863" t="str">
            <v>ST20M</v>
          </cell>
          <cell r="I863">
            <v>0</v>
          </cell>
        </row>
        <row r="864">
          <cell r="D864" t="str">
            <v>VKM</v>
          </cell>
          <cell r="I864">
            <v>0</v>
          </cell>
        </row>
        <row r="865">
          <cell r="D865" t="str">
            <v>GCMK</v>
          </cell>
          <cell r="I865">
            <v>0</v>
          </cell>
        </row>
        <row r="866">
          <cell r="D866" t="str">
            <v>SATH</v>
          </cell>
          <cell r="I866">
            <v>0</v>
          </cell>
        </row>
        <row r="867">
          <cell r="D867" t="str">
            <v>SATH</v>
          </cell>
          <cell r="I867">
            <v>0</v>
          </cell>
        </row>
        <row r="868">
          <cell r="I868">
            <v>0</v>
          </cell>
        </row>
        <row r="869">
          <cell r="D869" t="str">
            <v>GCMK</v>
          </cell>
          <cell r="I869">
            <v>0</v>
          </cell>
        </row>
        <row r="870">
          <cell r="D870" t="str">
            <v>M-22</v>
          </cell>
          <cell r="I870">
            <v>0</v>
          </cell>
        </row>
        <row r="871">
          <cell r="I871">
            <v>0</v>
          </cell>
        </row>
        <row r="872">
          <cell r="D872" t="str">
            <v>VCPTRE</v>
          </cell>
          <cell r="I872">
            <v>0</v>
          </cell>
        </row>
        <row r="873">
          <cell r="I873">
            <v>0</v>
          </cell>
        </row>
        <row r="874">
          <cell r="I874">
            <v>0</v>
          </cell>
        </row>
        <row r="875">
          <cell r="I875">
            <v>0</v>
          </cell>
        </row>
        <row r="876">
          <cell r="D876" t="str">
            <v>CD35-10</v>
          </cell>
          <cell r="I876">
            <v>0</v>
          </cell>
        </row>
        <row r="877">
          <cell r="D877" t="str">
            <v>CG35-10</v>
          </cell>
          <cell r="I877">
            <v>0</v>
          </cell>
        </row>
        <row r="878">
          <cell r="D878" t="str">
            <v>CM35-10</v>
          </cell>
          <cell r="I878">
            <v>0</v>
          </cell>
        </row>
        <row r="879">
          <cell r="I879">
            <v>0</v>
          </cell>
        </row>
        <row r="880">
          <cell r="I880">
            <v>0</v>
          </cell>
        </row>
        <row r="881">
          <cell r="I881">
            <v>0</v>
          </cell>
        </row>
        <row r="882">
          <cell r="D882" t="str">
            <v>CDAN</v>
          </cell>
          <cell r="I882">
            <v>0</v>
          </cell>
        </row>
        <row r="883">
          <cell r="I883">
            <v>0</v>
          </cell>
        </row>
        <row r="884">
          <cell r="D884" t="str">
            <v>TNDC</v>
          </cell>
          <cell r="I884">
            <v>0</v>
          </cell>
        </row>
        <row r="885">
          <cell r="I885">
            <v>0</v>
          </cell>
        </row>
        <row r="886">
          <cell r="D886" t="str">
            <v>QBTUM</v>
          </cell>
          <cell r="I886">
            <v>0</v>
          </cell>
        </row>
        <row r="887">
          <cell r="I887">
            <v>0</v>
          </cell>
        </row>
        <row r="888">
          <cell r="I888">
            <v>0</v>
          </cell>
        </row>
        <row r="889">
          <cell r="I889">
            <v>0</v>
          </cell>
        </row>
        <row r="890">
          <cell r="I890">
            <v>0</v>
          </cell>
        </row>
        <row r="891">
          <cell r="D891" t="str">
            <v>DCAT</v>
          </cell>
          <cell r="I891">
            <v>0</v>
          </cell>
        </row>
        <row r="892">
          <cell r="D892" t="str">
            <v>DCU5</v>
          </cell>
          <cell r="I892">
            <v>0</v>
          </cell>
        </row>
        <row r="893">
          <cell r="D893" t="str">
            <v>PTRE</v>
          </cell>
          <cell r="I893">
            <v>0</v>
          </cell>
        </row>
        <row r="894">
          <cell r="D894" t="str">
            <v>BTL100</v>
          </cell>
          <cell r="I894">
            <v>0</v>
          </cell>
        </row>
        <row r="895">
          <cell r="D895" t="str">
            <v>BTM200</v>
          </cell>
          <cell r="I895">
            <v>0</v>
          </cell>
        </row>
        <row r="896">
          <cell r="D896" t="str">
            <v>ST10M</v>
          </cell>
          <cell r="I896">
            <v>0</v>
          </cell>
        </row>
        <row r="897">
          <cell r="D897" t="str">
            <v>ST18M</v>
          </cell>
          <cell r="I897">
            <v>0</v>
          </cell>
        </row>
        <row r="898">
          <cell r="D898" t="str">
            <v>ST20M</v>
          </cell>
          <cell r="I898">
            <v>0</v>
          </cell>
        </row>
        <row r="899">
          <cell r="D899" t="str">
            <v>VKM</v>
          </cell>
          <cell r="I899">
            <v>0</v>
          </cell>
        </row>
        <row r="900">
          <cell r="D900" t="str">
            <v>GCMK</v>
          </cell>
          <cell r="I900">
            <v>0</v>
          </cell>
        </row>
        <row r="901">
          <cell r="D901" t="str">
            <v>SATH</v>
          </cell>
          <cell r="I901">
            <v>0</v>
          </cell>
        </row>
        <row r="902">
          <cell r="D902" t="str">
            <v>SATH</v>
          </cell>
          <cell r="I902">
            <v>0</v>
          </cell>
        </row>
        <row r="903">
          <cell r="I903">
            <v>0</v>
          </cell>
        </row>
        <row r="904">
          <cell r="D904" t="str">
            <v>GCMK</v>
          </cell>
          <cell r="I904">
            <v>0</v>
          </cell>
        </row>
        <row r="905">
          <cell r="D905" t="str">
            <v>M-22</v>
          </cell>
          <cell r="I905">
            <v>0</v>
          </cell>
        </row>
        <row r="906">
          <cell r="I906">
            <v>0</v>
          </cell>
        </row>
        <row r="907">
          <cell r="D907" t="str">
            <v>VCPTRE</v>
          </cell>
          <cell r="I907">
            <v>0</v>
          </cell>
        </row>
        <row r="908">
          <cell r="I908">
            <v>0</v>
          </cell>
        </row>
        <row r="909">
          <cell r="I909">
            <v>0</v>
          </cell>
        </row>
        <row r="910">
          <cell r="I910">
            <v>0</v>
          </cell>
        </row>
        <row r="911">
          <cell r="D911" t="str">
            <v>CD35-10</v>
          </cell>
          <cell r="I911">
            <v>0</v>
          </cell>
        </row>
        <row r="912">
          <cell r="D912" t="str">
            <v>CG35-10</v>
          </cell>
          <cell r="I912">
            <v>0</v>
          </cell>
        </row>
        <row r="913">
          <cell r="D913" t="str">
            <v>CM35-10</v>
          </cell>
          <cell r="I913">
            <v>0</v>
          </cell>
        </row>
        <row r="914">
          <cell r="I914">
            <v>0</v>
          </cell>
        </row>
        <row r="915">
          <cell r="I915">
            <v>0</v>
          </cell>
        </row>
        <row r="916">
          <cell r="I916">
            <v>0</v>
          </cell>
        </row>
        <row r="917">
          <cell r="I917">
            <v>0</v>
          </cell>
        </row>
        <row r="918">
          <cell r="D918" t="str">
            <v>CDAN</v>
          </cell>
          <cell r="I918">
            <v>0</v>
          </cell>
        </row>
        <row r="919">
          <cell r="I919">
            <v>0</v>
          </cell>
        </row>
        <row r="920">
          <cell r="D920" t="str">
            <v>TNDC</v>
          </cell>
          <cell r="I920">
            <v>0</v>
          </cell>
        </row>
        <row r="921">
          <cell r="I921">
            <v>0</v>
          </cell>
        </row>
        <row r="922">
          <cell r="D922" t="str">
            <v>QBTUM</v>
          </cell>
          <cell r="I922">
            <v>0</v>
          </cell>
        </row>
        <row r="923">
          <cell r="I923">
            <v>0</v>
          </cell>
        </row>
        <row r="924">
          <cell r="I924">
            <v>0</v>
          </cell>
        </row>
        <row r="925">
          <cell r="I925">
            <v>0</v>
          </cell>
        </row>
        <row r="926">
          <cell r="I926">
            <v>0</v>
          </cell>
        </row>
        <row r="927">
          <cell r="D927" t="str">
            <v>DCAT</v>
          </cell>
          <cell r="I927">
            <v>0</v>
          </cell>
        </row>
        <row r="928">
          <cell r="D928" t="str">
            <v>DCU5</v>
          </cell>
          <cell r="I928">
            <v>0</v>
          </cell>
        </row>
        <row r="929">
          <cell r="D929" t="str">
            <v>PTRE</v>
          </cell>
          <cell r="I929">
            <v>0</v>
          </cell>
        </row>
        <row r="930">
          <cell r="D930" t="str">
            <v>BTL100</v>
          </cell>
          <cell r="I930">
            <v>0</v>
          </cell>
        </row>
        <row r="931">
          <cell r="D931" t="str">
            <v>BTM200</v>
          </cell>
          <cell r="I931">
            <v>0</v>
          </cell>
        </row>
        <row r="932">
          <cell r="D932" t="str">
            <v>ST10M</v>
          </cell>
          <cell r="I932">
            <v>0</v>
          </cell>
        </row>
        <row r="933">
          <cell r="D933" t="str">
            <v>ST18M</v>
          </cell>
          <cell r="I933">
            <v>0</v>
          </cell>
        </row>
        <row r="934">
          <cell r="D934" t="str">
            <v>ST20M</v>
          </cell>
          <cell r="I934">
            <v>0</v>
          </cell>
        </row>
        <row r="935">
          <cell r="D935" t="str">
            <v>VKM</v>
          </cell>
          <cell r="I935">
            <v>0</v>
          </cell>
        </row>
        <row r="936">
          <cell r="I936">
            <v>0</v>
          </cell>
        </row>
        <row r="937">
          <cell r="D937" t="str">
            <v>GCMK</v>
          </cell>
          <cell r="I937">
            <v>0</v>
          </cell>
        </row>
        <row r="938">
          <cell r="D938" t="str">
            <v>M-22</v>
          </cell>
          <cell r="I938">
            <v>0</v>
          </cell>
        </row>
        <row r="939">
          <cell r="I939">
            <v>0</v>
          </cell>
        </row>
        <row r="940">
          <cell r="D940" t="str">
            <v>VCPTRE</v>
          </cell>
          <cell r="I940">
            <v>0</v>
          </cell>
        </row>
        <row r="941">
          <cell r="I941">
            <v>0</v>
          </cell>
        </row>
        <row r="942">
          <cell r="I942">
            <v>0</v>
          </cell>
        </row>
        <row r="943">
          <cell r="I943">
            <v>0</v>
          </cell>
        </row>
        <row r="944">
          <cell r="D944" t="str">
            <v>CD35-8M</v>
          </cell>
          <cell r="I944">
            <v>0</v>
          </cell>
        </row>
        <row r="945">
          <cell r="D945" t="str">
            <v>CG35-10</v>
          </cell>
          <cell r="I945">
            <v>0</v>
          </cell>
        </row>
        <row r="946">
          <cell r="D946" t="str">
            <v>CM35-10</v>
          </cell>
          <cell r="I946">
            <v>0</v>
          </cell>
        </row>
        <row r="947">
          <cell r="I947">
            <v>0</v>
          </cell>
        </row>
        <row r="948">
          <cell r="I948">
            <v>0</v>
          </cell>
        </row>
        <row r="949">
          <cell r="I949">
            <v>0</v>
          </cell>
        </row>
        <row r="950">
          <cell r="I950">
            <v>0</v>
          </cell>
        </row>
        <row r="951">
          <cell r="D951" t="str">
            <v>CDAN</v>
          </cell>
          <cell r="I951">
            <v>0</v>
          </cell>
        </row>
        <row r="952">
          <cell r="I952">
            <v>0</v>
          </cell>
        </row>
        <row r="953">
          <cell r="D953" t="str">
            <v>TNDC</v>
          </cell>
          <cell r="I953">
            <v>0</v>
          </cell>
        </row>
        <row r="954">
          <cell r="I954">
            <v>0</v>
          </cell>
        </row>
        <row r="955">
          <cell r="D955" t="str">
            <v>QBTUM</v>
          </cell>
          <cell r="I955">
            <v>0</v>
          </cell>
        </row>
        <row r="956">
          <cell r="I956">
            <v>0</v>
          </cell>
        </row>
        <row r="957">
          <cell r="I957">
            <v>0</v>
          </cell>
        </row>
        <row r="958">
          <cell r="I958">
            <v>0</v>
          </cell>
        </row>
        <row r="959">
          <cell r="I959">
            <v>0</v>
          </cell>
        </row>
        <row r="960">
          <cell r="D960" t="str">
            <v>DCAT</v>
          </cell>
          <cell r="I960">
            <v>0</v>
          </cell>
        </row>
        <row r="961">
          <cell r="D961" t="str">
            <v>DCU5</v>
          </cell>
          <cell r="I961">
            <v>0</v>
          </cell>
        </row>
        <row r="962">
          <cell r="D962" t="str">
            <v>PTRE</v>
          </cell>
          <cell r="I962">
            <v>0</v>
          </cell>
        </row>
        <row r="963">
          <cell r="D963" t="str">
            <v>BTL100</v>
          </cell>
          <cell r="I963">
            <v>0</v>
          </cell>
        </row>
        <row r="964">
          <cell r="D964" t="str">
            <v>BTM200</v>
          </cell>
          <cell r="I964">
            <v>0</v>
          </cell>
        </row>
        <row r="965">
          <cell r="D965" t="str">
            <v>ST10M</v>
          </cell>
          <cell r="I965">
            <v>0</v>
          </cell>
        </row>
        <row r="966">
          <cell r="D966" t="str">
            <v>ST18M</v>
          </cell>
          <cell r="I966">
            <v>0</v>
          </cell>
        </row>
        <row r="967">
          <cell r="D967" t="str">
            <v>ST20M</v>
          </cell>
          <cell r="I967">
            <v>0</v>
          </cell>
        </row>
        <row r="968">
          <cell r="D968" t="str">
            <v>VKM</v>
          </cell>
          <cell r="I968">
            <v>0</v>
          </cell>
        </row>
        <row r="969">
          <cell r="I969">
            <v>0</v>
          </cell>
        </row>
        <row r="970">
          <cell r="D970" t="str">
            <v>GCMK</v>
          </cell>
          <cell r="I970">
            <v>0</v>
          </cell>
        </row>
        <row r="971">
          <cell r="D971" t="str">
            <v>M-22</v>
          </cell>
          <cell r="I971">
            <v>0</v>
          </cell>
        </row>
        <row r="972">
          <cell r="I972">
            <v>0</v>
          </cell>
        </row>
        <row r="973">
          <cell r="D973" t="str">
            <v>VCPTRE</v>
          </cell>
          <cell r="I973">
            <v>0</v>
          </cell>
        </row>
        <row r="974">
          <cell r="I974">
            <v>0</v>
          </cell>
        </row>
        <row r="975">
          <cell r="I975">
            <v>0</v>
          </cell>
        </row>
        <row r="976">
          <cell r="I976">
            <v>0</v>
          </cell>
        </row>
        <row r="977">
          <cell r="D977" t="str">
            <v>CD35-8M</v>
          </cell>
          <cell r="I977">
            <v>0</v>
          </cell>
        </row>
        <row r="978">
          <cell r="D978" t="str">
            <v>CG35-10</v>
          </cell>
          <cell r="I978">
            <v>0</v>
          </cell>
        </row>
        <row r="979">
          <cell r="D979" t="str">
            <v>CM35-10</v>
          </cell>
          <cell r="I979">
            <v>0</v>
          </cell>
        </row>
        <row r="980">
          <cell r="I980">
            <v>0</v>
          </cell>
        </row>
        <row r="981">
          <cell r="I981">
            <v>0</v>
          </cell>
        </row>
        <row r="982">
          <cell r="I982">
            <v>0</v>
          </cell>
        </row>
        <row r="983">
          <cell r="I983">
            <v>0</v>
          </cell>
        </row>
        <row r="984">
          <cell r="D984" t="str">
            <v>CDAN</v>
          </cell>
          <cell r="I984">
            <v>0</v>
          </cell>
        </row>
        <row r="985">
          <cell r="I985">
            <v>0</v>
          </cell>
        </row>
        <row r="986">
          <cell r="D986" t="str">
            <v>TNDC</v>
          </cell>
          <cell r="I986">
            <v>0</v>
          </cell>
        </row>
        <row r="987">
          <cell r="I987">
            <v>0</v>
          </cell>
        </row>
        <row r="988">
          <cell r="D988" t="str">
            <v>QBTUM</v>
          </cell>
          <cell r="I988">
            <v>0</v>
          </cell>
        </row>
        <row r="989">
          <cell r="I989">
            <v>0</v>
          </cell>
        </row>
        <row r="990">
          <cell r="I990">
            <v>0</v>
          </cell>
        </row>
        <row r="991">
          <cell r="I991">
            <v>0</v>
          </cell>
        </row>
        <row r="992">
          <cell r="I992">
            <v>0</v>
          </cell>
        </row>
        <row r="993">
          <cell r="D993" t="str">
            <v>DCAT</v>
          </cell>
          <cell r="I993">
            <v>0</v>
          </cell>
        </row>
        <row r="994">
          <cell r="D994" t="str">
            <v>DCU5</v>
          </cell>
          <cell r="I994">
            <v>0</v>
          </cell>
        </row>
        <row r="995">
          <cell r="D995" t="str">
            <v>PTRE</v>
          </cell>
          <cell r="I995">
            <v>0</v>
          </cell>
        </row>
        <row r="996">
          <cell r="D996" t="str">
            <v>BTL100</v>
          </cell>
          <cell r="I996">
            <v>0</v>
          </cell>
        </row>
        <row r="997">
          <cell r="D997" t="str">
            <v>BTM200</v>
          </cell>
          <cell r="I997">
            <v>0</v>
          </cell>
        </row>
        <row r="998">
          <cell r="D998" t="str">
            <v>ST10M</v>
          </cell>
          <cell r="I998">
            <v>0</v>
          </cell>
        </row>
        <row r="999">
          <cell r="D999" t="str">
            <v>ST18M</v>
          </cell>
          <cell r="I999">
            <v>0</v>
          </cell>
        </row>
        <row r="1000">
          <cell r="D1000" t="str">
            <v>ST20M</v>
          </cell>
          <cell r="I1000">
            <v>0</v>
          </cell>
        </row>
        <row r="1001">
          <cell r="D1001" t="str">
            <v>VKM</v>
          </cell>
          <cell r="I1001">
            <v>0</v>
          </cell>
        </row>
        <row r="1002">
          <cell r="D1002" t="str">
            <v>GCMK</v>
          </cell>
          <cell r="I1002">
            <v>0</v>
          </cell>
        </row>
        <row r="1003">
          <cell r="D1003" t="str">
            <v>SATH</v>
          </cell>
          <cell r="I1003">
            <v>0</v>
          </cell>
        </row>
        <row r="1004">
          <cell r="D1004" t="str">
            <v>SATH</v>
          </cell>
          <cell r="I1004">
            <v>0</v>
          </cell>
        </row>
        <row r="1005">
          <cell r="I1005">
            <v>0</v>
          </cell>
        </row>
        <row r="1006">
          <cell r="D1006" t="str">
            <v>GCMK</v>
          </cell>
          <cell r="I1006">
            <v>0</v>
          </cell>
        </row>
        <row r="1007">
          <cell r="D1007" t="str">
            <v>M-22</v>
          </cell>
          <cell r="I1007">
            <v>0</v>
          </cell>
        </row>
        <row r="1008">
          <cell r="I1008">
            <v>0</v>
          </cell>
        </row>
        <row r="1009">
          <cell r="D1009" t="str">
            <v>VCPTRE</v>
          </cell>
          <cell r="I1009">
            <v>0</v>
          </cell>
        </row>
        <row r="1010">
          <cell r="I1010">
            <v>0</v>
          </cell>
        </row>
        <row r="1011">
          <cell r="I1011">
            <v>0</v>
          </cell>
        </row>
        <row r="1012">
          <cell r="I1012">
            <v>0</v>
          </cell>
        </row>
        <row r="1013">
          <cell r="D1013" t="str">
            <v>CD35-8M</v>
          </cell>
          <cell r="I1013">
            <v>0</v>
          </cell>
        </row>
        <row r="1014">
          <cell r="D1014" t="str">
            <v>CG35-8M</v>
          </cell>
          <cell r="I1014">
            <v>0</v>
          </cell>
        </row>
        <row r="1015">
          <cell r="D1015" t="str">
            <v>CG35-10</v>
          </cell>
          <cell r="I1015">
            <v>0</v>
          </cell>
        </row>
        <row r="1016">
          <cell r="D1016" t="str">
            <v>CM35-10</v>
          </cell>
          <cell r="I1016">
            <v>0</v>
          </cell>
        </row>
        <row r="1017">
          <cell r="I1017">
            <v>0</v>
          </cell>
        </row>
        <row r="1018">
          <cell r="I1018">
            <v>0</v>
          </cell>
        </row>
        <row r="1019">
          <cell r="I1019">
            <v>0</v>
          </cell>
        </row>
        <row r="1020">
          <cell r="I1020">
            <v>0</v>
          </cell>
        </row>
        <row r="1021">
          <cell r="D1021" t="str">
            <v>CDAN</v>
          </cell>
          <cell r="I1021">
            <v>0</v>
          </cell>
        </row>
        <row r="1022">
          <cell r="I1022">
            <v>0</v>
          </cell>
        </row>
        <row r="1023">
          <cell r="D1023" t="str">
            <v>TNDC</v>
          </cell>
          <cell r="I1023">
            <v>0</v>
          </cell>
        </row>
        <row r="1024">
          <cell r="I1024">
            <v>0</v>
          </cell>
        </row>
        <row r="1025">
          <cell r="D1025" t="str">
            <v>SIKA</v>
          </cell>
          <cell r="I1025">
            <v>0</v>
          </cell>
        </row>
        <row r="1026">
          <cell r="D1026" t="str">
            <v>QBTUM</v>
          </cell>
          <cell r="I1026">
            <v>0</v>
          </cell>
        </row>
        <row r="1027">
          <cell r="I1027">
            <v>0</v>
          </cell>
        </row>
        <row r="1028">
          <cell r="I1028">
            <v>0</v>
          </cell>
        </row>
        <row r="1029">
          <cell r="I1029">
            <v>0</v>
          </cell>
        </row>
        <row r="1030">
          <cell r="I1030">
            <v>0</v>
          </cell>
        </row>
        <row r="1031">
          <cell r="D1031" t="str">
            <v>DCAT</v>
          </cell>
          <cell r="I1031">
            <v>0</v>
          </cell>
        </row>
        <row r="1032">
          <cell r="D1032" t="str">
            <v>DCU5</v>
          </cell>
          <cell r="I1032">
            <v>0</v>
          </cell>
        </row>
        <row r="1033">
          <cell r="D1033" t="str">
            <v>PTRE</v>
          </cell>
          <cell r="I1033">
            <v>0</v>
          </cell>
        </row>
        <row r="1034">
          <cell r="D1034" t="str">
            <v>BTL100</v>
          </cell>
          <cell r="I1034">
            <v>0</v>
          </cell>
        </row>
        <row r="1035">
          <cell r="D1035" t="str">
            <v>BTM200</v>
          </cell>
          <cell r="I1035">
            <v>0</v>
          </cell>
        </row>
        <row r="1036">
          <cell r="D1036" t="str">
            <v>ST10M</v>
          </cell>
          <cell r="I1036">
            <v>0</v>
          </cell>
        </row>
        <row r="1037">
          <cell r="D1037" t="str">
            <v>ST18M</v>
          </cell>
          <cell r="I1037">
            <v>0</v>
          </cell>
        </row>
        <row r="1038">
          <cell r="D1038" t="str">
            <v>ST20M</v>
          </cell>
          <cell r="I1038">
            <v>0</v>
          </cell>
        </row>
        <row r="1039">
          <cell r="D1039" t="str">
            <v>VKM</v>
          </cell>
          <cell r="I1039">
            <v>0</v>
          </cell>
        </row>
        <row r="1040">
          <cell r="D1040" t="str">
            <v>GCMK</v>
          </cell>
          <cell r="I1040">
            <v>0</v>
          </cell>
        </row>
        <row r="1041">
          <cell r="D1041" t="str">
            <v>SATH</v>
          </cell>
          <cell r="I1041">
            <v>0</v>
          </cell>
        </row>
        <row r="1042">
          <cell r="D1042" t="str">
            <v>SATH</v>
          </cell>
          <cell r="I1042">
            <v>0</v>
          </cell>
        </row>
        <row r="1043">
          <cell r="I1043">
            <v>0</v>
          </cell>
        </row>
        <row r="1044">
          <cell r="D1044" t="str">
            <v>GCMK</v>
          </cell>
          <cell r="I1044">
            <v>0</v>
          </cell>
        </row>
        <row r="1045">
          <cell r="D1045" t="str">
            <v>M-22</v>
          </cell>
          <cell r="I1045">
            <v>0</v>
          </cell>
        </row>
        <row r="1046">
          <cell r="I1046">
            <v>0</v>
          </cell>
        </row>
        <row r="1047">
          <cell r="D1047" t="str">
            <v>VCPTRE</v>
          </cell>
          <cell r="I1047">
            <v>0</v>
          </cell>
        </row>
        <row r="1048">
          <cell r="I1048">
            <v>0</v>
          </cell>
        </row>
        <row r="1049">
          <cell r="I1049">
            <v>0</v>
          </cell>
        </row>
        <row r="1050">
          <cell r="I1050">
            <v>0</v>
          </cell>
        </row>
        <row r="1051">
          <cell r="D1051" t="str">
            <v>CD35-8M</v>
          </cell>
          <cell r="I1051">
            <v>0</v>
          </cell>
        </row>
        <row r="1052">
          <cell r="D1052" t="str">
            <v>CG35-10</v>
          </cell>
          <cell r="I1052">
            <v>0</v>
          </cell>
        </row>
        <row r="1053">
          <cell r="D1053" t="str">
            <v>CM35-10</v>
          </cell>
          <cell r="I1053">
            <v>0</v>
          </cell>
        </row>
        <row r="1054">
          <cell r="I1054">
            <v>0</v>
          </cell>
        </row>
        <row r="1055">
          <cell r="I1055">
            <v>0</v>
          </cell>
        </row>
        <row r="1056">
          <cell r="I1056">
            <v>0</v>
          </cell>
        </row>
        <row r="1057">
          <cell r="I1057">
            <v>0</v>
          </cell>
        </row>
        <row r="1058">
          <cell r="D1058" t="str">
            <v>CDAN</v>
          </cell>
          <cell r="I1058">
            <v>0</v>
          </cell>
        </row>
        <row r="1059">
          <cell r="I1059">
            <v>0</v>
          </cell>
        </row>
        <row r="1060">
          <cell r="D1060" t="str">
            <v>TNDC</v>
          </cell>
          <cell r="I1060">
            <v>0</v>
          </cell>
        </row>
        <row r="1061">
          <cell r="I1061">
            <v>0</v>
          </cell>
        </row>
        <row r="1062">
          <cell r="D1062" t="str">
            <v>QBTUM</v>
          </cell>
          <cell r="I1062">
            <v>0</v>
          </cell>
        </row>
        <row r="1063">
          <cell r="I1063">
            <v>0</v>
          </cell>
        </row>
        <row r="1064">
          <cell r="I1064">
            <v>0</v>
          </cell>
        </row>
        <row r="1065">
          <cell r="I1065">
            <v>0</v>
          </cell>
        </row>
        <row r="1066">
          <cell r="I1066">
            <v>0</v>
          </cell>
        </row>
        <row r="1067">
          <cell r="D1067" t="str">
            <v>DCAT</v>
          </cell>
          <cell r="I1067">
            <v>0</v>
          </cell>
        </row>
        <row r="1068">
          <cell r="D1068" t="str">
            <v>DCU5</v>
          </cell>
          <cell r="I1068">
            <v>0</v>
          </cell>
        </row>
        <row r="1069">
          <cell r="D1069" t="str">
            <v>PTRE</v>
          </cell>
          <cell r="I1069">
            <v>0</v>
          </cell>
        </row>
        <row r="1070">
          <cell r="D1070" t="str">
            <v>BTL100</v>
          </cell>
          <cell r="I1070">
            <v>0</v>
          </cell>
        </row>
        <row r="1071">
          <cell r="D1071" t="str">
            <v>BTM200</v>
          </cell>
          <cell r="I1071">
            <v>0</v>
          </cell>
        </row>
        <row r="1072">
          <cell r="D1072" t="str">
            <v>ST10M</v>
          </cell>
          <cell r="I1072">
            <v>0</v>
          </cell>
        </row>
        <row r="1073">
          <cell r="D1073" t="str">
            <v>ST18M</v>
          </cell>
          <cell r="I1073">
            <v>0</v>
          </cell>
        </row>
        <row r="1074">
          <cell r="D1074" t="str">
            <v>ST20M</v>
          </cell>
          <cell r="I1074">
            <v>0</v>
          </cell>
        </row>
        <row r="1075">
          <cell r="D1075" t="str">
            <v>VKM</v>
          </cell>
          <cell r="I1075">
            <v>0</v>
          </cell>
        </row>
        <row r="1076">
          <cell r="I1076">
            <v>0</v>
          </cell>
        </row>
        <row r="1077">
          <cell r="D1077" t="str">
            <v>GCMK</v>
          </cell>
          <cell r="I1077">
            <v>0</v>
          </cell>
        </row>
        <row r="1078">
          <cell r="D1078" t="str">
            <v>M-22</v>
          </cell>
          <cell r="I1078">
            <v>0</v>
          </cell>
        </row>
        <row r="1079">
          <cell r="I1079">
            <v>0</v>
          </cell>
        </row>
        <row r="1080">
          <cell r="D1080" t="str">
            <v>VCPTRE</v>
          </cell>
          <cell r="I1080">
            <v>0</v>
          </cell>
        </row>
        <row r="1081">
          <cell r="I1081">
            <v>0</v>
          </cell>
        </row>
        <row r="1082">
          <cell r="I1082">
            <v>0</v>
          </cell>
        </row>
        <row r="1083">
          <cell r="I1083">
            <v>0</v>
          </cell>
        </row>
        <row r="1084">
          <cell r="D1084" t="str">
            <v>CD35-10</v>
          </cell>
          <cell r="I1084">
            <v>0</v>
          </cell>
        </row>
        <row r="1085">
          <cell r="D1085" t="str">
            <v>CG35-10</v>
          </cell>
          <cell r="I1085">
            <v>0</v>
          </cell>
        </row>
        <row r="1086">
          <cell r="D1086" t="str">
            <v>CM35-10</v>
          </cell>
          <cell r="I1086">
            <v>0</v>
          </cell>
        </row>
        <row r="1087">
          <cell r="I1087">
            <v>0</v>
          </cell>
        </row>
        <row r="1088">
          <cell r="I1088">
            <v>0</v>
          </cell>
        </row>
        <row r="1089">
          <cell r="I1089">
            <v>0</v>
          </cell>
        </row>
        <row r="1090">
          <cell r="I1090">
            <v>0</v>
          </cell>
        </row>
        <row r="1091">
          <cell r="D1091" t="str">
            <v>CDAN</v>
          </cell>
          <cell r="I1091">
            <v>0</v>
          </cell>
        </row>
        <row r="1092">
          <cell r="I1092">
            <v>0</v>
          </cell>
        </row>
        <row r="1093">
          <cell r="D1093" t="str">
            <v>TNDC</v>
          </cell>
          <cell r="I1093">
            <v>0</v>
          </cell>
        </row>
        <row r="1094">
          <cell r="I1094">
            <v>0</v>
          </cell>
        </row>
        <row r="1095">
          <cell r="D1095" t="str">
            <v>QBTUM</v>
          </cell>
          <cell r="I1095">
            <v>0</v>
          </cell>
        </row>
        <row r="1096">
          <cell r="I1096">
            <v>0</v>
          </cell>
        </row>
        <row r="1097">
          <cell r="I1097">
            <v>0</v>
          </cell>
        </row>
        <row r="1098">
          <cell r="I1098">
            <v>0</v>
          </cell>
        </row>
        <row r="1099">
          <cell r="I1099">
            <v>0</v>
          </cell>
        </row>
        <row r="1100">
          <cell r="D1100" t="str">
            <v>DCAT</v>
          </cell>
          <cell r="I1100">
            <v>0</v>
          </cell>
        </row>
        <row r="1101">
          <cell r="D1101" t="str">
            <v>DCU5</v>
          </cell>
          <cell r="I1101">
            <v>0</v>
          </cell>
        </row>
        <row r="1102">
          <cell r="D1102" t="str">
            <v>PTRE</v>
          </cell>
          <cell r="I1102">
            <v>0</v>
          </cell>
        </row>
        <row r="1103">
          <cell r="D1103" t="str">
            <v>BTL100</v>
          </cell>
          <cell r="I1103">
            <v>0</v>
          </cell>
        </row>
        <row r="1104">
          <cell r="D1104" t="str">
            <v>BTM200</v>
          </cell>
          <cell r="I1104">
            <v>0</v>
          </cell>
        </row>
        <row r="1105">
          <cell r="D1105" t="str">
            <v>ST10M</v>
          </cell>
          <cell r="I1105">
            <v>0</v>
          </cell>
        </row>
        <row r="1106">
          <cell r="D1106" t="str">
            <v>ST18M</v>
          </cell>
          <cell r="I1106">
            <v>0</v>
          </cell>
        </row>
        <row r="1107">
          <cell r="D1107" t="str">
            <v>ST20M</v>
          </cell>
          <cell r="I1107">
            <v>0</v>
          </cell>
        </row>
        <row r="1108">
          <cell r="D1108" t="str">
            <v>VKM</v>
          </cell>
          <cell r="I1108">
            <v>0</v>
          </cell>
        </row>
        <row r="1109">
          <cell r="D1109" t="str">
            <v>GCMK</v>
          </cell>
          <cell r="I1109">
            <v>0</v>
          </cell>
        </row>
        <row r="1110">
          <cell r="D1110" t="str">
            <v>SATH</v>
          </cell>
          <cell r="I1110">
            <v>0</v>
          </cell>
        </row>
        <row r="1111">
          <cell r="D1111" t="str">
            <v>SATH</v>
          </cell>
          <cell r="I1111">
            <v>0</v>
          </cell>
        </row>
        <row r="1112">
          <cell r="I1112">
            <v>0</v>
          </cell>
        </row>
        <row r="1113">
          <cell r="D1113" t="str">
            <v>GCMK</v>
          </cell>
          <cell r="I1113">
            <v>0</v>
          </cell>
        </row>
        <row r="1114">
          <cell r="D1114" t="str">
            <v>M-22</v>
          </cell>
          <cell r="I1114">
            <v>0</v>
          </cell>
        </row>
        <row r="1115">
          <cell r="I1115">
            <v>0</v>
          </cell>
        </row>
        <row r="1116">
          <cell r="D1116" t="str">
            <v>VCPTRE</v>
          </cell>
          <cell r="I1116">
            <v>0</v>
          </cell>
        </row>
        <row r="1117">
          <cell r="I1117">
            <v>0</v>
          </cell>
        </row>
        <row r="1118">
          <cell r="I1118">
            <v>0</v>
          </cell>
        </row>
        <row r="1119">
          <cell r="I1119">
            <v>0</v>
          </cell>
        </row>
        <row r="1120">
          <cell r="D1120" t="str">
            <v>CD35-10</v>
          </cell>
          <cell r="I1120">
            <v>0</v>
          </cell>
        </row>
        <row r="1121">
          <cell r="D1121" t="str">
            <v>CG35-10</v>
          </cell>
          <cell r="I1121">
            <v>0</v>
          </cell>
        </row>
        <row r="1122">
          <cell r="D1122" t="str">
            <v>CM35-10</v>
          </cell>
          <cell r="I1122">
            <v>0</v>
          </cell>
        </row>
        <row r="1123">
          <cell r="I1123">
            <v>0</v>
          </cell>
        </row>
        <row r="1124">
          <cell r="I1124">
            <v>0</v>
          </cell>
        </row>
        <row r="1125">
          <cell r="I1125">
            <v>0</v>
          </cell>
        </row>
        <row r="1126">
          <cell r="I1126">
            <v>0</v>
          </cell>
        </row>
        <row r="1127">
          <cell r="D1127" t="str">
            <v>CDAN</v>
          </cell>
          <cell r="I1127">
            <v>0</v>
          </cell>
        </row>
        <row r="1128">
          <cell r="I1128">
            <v>0</v>
          </cell>
        </row>
        <row r="1129">
          <cell r="D1129" t="str">
            <v>TNDC</v>
          </cell>
          <cell r="I1129">
            <v>0</v>
          </cell>
        </row>
        <row r="1130">
          <cell r="I1130">
            <v>0</v>
          </cell>
        </row>
        <row r="1131">
          <cell r="D1131" t="str">
            <v>QBTUM</v>
          </cell>
          <cell r="I1131">
            <v>0</v>
          </cell>
        </row>
        <row r="1132">
          <cell r="I1132">
            <v>0</v>
          </cell>
        </row>
        <row r="1133">
          <cell r="I1133">
            <v>0</v>
          </cell>
        </row>
        <row r="1134">
          <cell r="I1134">
            <v>0</v>
          </cell>
        </row>
        <row r="1135">
          <cell r="I1135">
            <v>0</v>
          </cell>
        </row>
        <row r="1136">
          <cell r="D1136" t="str">
            <v>DCAT</v>
          </cell>
          <cell r="I1136">
            <v>0</v>
          </cell>
        </row>
        <row r="1137">
          <cell r="D1137" t="str">
            <v>DCU5</v>
          </cell>
          <cell r="I1137">
            <v>0</v>
          </cell>
        </row>
        <row r="1138">
          <cell r="D1138" t="str">
            <v>PTRE</v>
          </cell>
          <cell r="I1138">
            <v>0</v>
          </cell>
        </row>
        <row r="1139">
          <cell r="D1139" t="str">
            <v>BTL100</v>
          </cell>
          <cell r="I1139">
            <v>0</v>
          </cell>
        </row>
        <row r="1140">
          <cell r="D1140" t="str">
            <v>BTM200</v>
          </cell>
          <cell r="I1140">
            <v>0</v>
          </cell>
        </row>
        <row r="1141">
          <cell r="D1141" t="str">
            <v>ST10M</v>
          </cell>
          <cell r="I1141">
            <v>0</v>
          </cell>
        </row>
        <row r="1142">
          <cell r="D1142" t="str">
            <v>ST18M</v>
          </cell>
          <cell r="I1142">
            <v>0</v>
          </cell>
        </row>
        <row r="1143">
          <cell r="D1143" t="str">
            <v>ST20M</v>
          </cell>
          <cell r="I1143">
            <v>0</v>
          </cell>
        </row>
        <row r="1144">
          <cell r="D1144" t="str">
            <v>VKM</v>
          </cell>
          <cell r="I1144">
            <v>0</v>
          </cell>
        </row>
        <row r="1145">
          <cell r="D1145" t="str">
            <v>GCMK</v>
          </cell>
          <cell r="I1145">
            <v>0</v>
          </cell>
        </row>
        <row r="1146">
          <cell r="D1146" t="str">
            <v>SATH</v>
          </cell>
          <cell r="I1146">
            <v>0</v>
          </cell>
        </row>
        <row r="1147">
          <cell r="D1147" t="str">
            <v>SATH</v>
          </cell>
          <cell r="I1147">
            <v>0</v>
          </cell>
        </row>
        <row r="1148">
          <cell r="I1148">
            <v>0</v>
          </cell>
        </row>
        <row r="1149">
          <cell r="D1149" t="str">
            <v>GCMK</v>
          </cell>
          <cell r="I1149">
            <v>0</v>
          </cell>
        </row>
        <row r="1150">
          <cell r="D1150" t="str">
            <v>M-22</v>
          </cell>
          <cell r="I1150">
            <v>0</v>
          </cell>
        </row>
        <row r="1151">
          <cell r="I1151">
            <v>0</v>
          </cell>
        </row>
        <row r="1152">
          <cell r="D1152" t="str">
            <v>VCPTRE</v>
          </cell>
          <cell r="I1152">
            <v>0</v>
          </cell>
        </row>
        <row r="1153">
          <cell r="I1153">
            <v>0</v>
          </cell>
        </row>
        <row r="1154">
          <cell r="I1154">
            <v>0</v>
          </cell>
        </row>
        <row r="1155">
          <cell r="I1155">
            <v>0</v>
          </cell>
        </row>
        <row r="1156">
          <cell r="D1156" t="str">
            <v>CD35-10</v>
          </cell>
          <cell r="I1156">
            <v>0</v>
          </cell>
        </row>
        <row r="1157">
          <cell r="D1157" t="str">
            <v>CG35-10</v>
          </cell>
          <cell r="I1157">
            <v>0</v>
          </cell>
        </row>
        <row r="1158">
          <cell r="D1158" t="str">
            <v>CM35-10</v>
          </cell>
          <cell r="I1158">
            <v>0</v>
          </cell>
        </row>
        <row r="1159">
          <cell r="I1159">
            <v>0</v>
          </cell>
        </row>
        <row r="1160">
          <cell r="I1160">
            <v>0</v>
          </cell>
        </row>
        <row r="1161">
          <cell r="I1161">
            <v>0</v>
          </cell>
        </row>
        <row r="1162">
          <cell r="I1162">
            <v>0</v>
          </cell>
        </row>
        <row r="1163">
          <cell r="D1163" t="str">
            <v>CDAN</v>
          </cell>
          <cell r="I1163">
            <v>0</v>
          </cell>
        </row>
        <row r="1164">
          <cell r="I1164">
            <v>0</v>
          </cell>
        </row>
        <row r="1165">
          <cell r="D1165" t="str">
            <v>TNDC</v>
          </cell>
          <cell r="I1165">
            <v>0</v>
          </cell>
        </row>
        <row r="1166">
          <cell r="I1166">
            <v>0</v>
          </cell>
        </row>
        <row r="1167">
          <cell r="D1167" t="str">
            <v>QBTUM</v>
          </cell>
          <cell r="I1167">
            <v>0</v>
          </cell>
        </row>
        <row r="1168">
          <cell r="I1168">
            <v>0</v>
          </cell>
        </row>
        <row r="1169">
          <cell r="I1169">
            <v>0</v>
          </cell>
        </row>
        <row r="1170">
          <cell r="I1170">
            <v>0</v>
          </cell>
        </row>
        <row r="1171">
          <cell r="I1171">
            <v>0</v>
          </cell>
        </row>
        <row r="1172">
          <cell r="D1172" t="str">
            <v>DCAT</v>
          </cell>
          <cell r="I1172">
            <v>0</v>
          </cell>
        </row>
        <row r="1173">
          <cell r="D1173" t="str">
            <v>DCU5</v>
          </cell>
          <cell r="I1173">
            <v>0</v>
          </cell>
        </row>
        <row r="1174">
          <cell r="D1174" t="str">
            <v>PTRE</v>
          </cell>
          <cell r="I1174">
            <v>0</v>
          </cell>
        </row>
        <row r="1175">
          <cell r="D1175" t="str">
            <v>BTL100</v>
          </cell>
          <cell r="I1175">
            <v>0</v>
          </cell>
        </row>
        <row r="1176">
          <cell r="D1176" t="str">
            <v>BTM200</v>
          </cell>
          <cell r="I1176">
            <v>0</v>
          </cell>
        </row>
        <row r="1177">
          <cell r="D1177" t="str">
            <v>ST10M</v>
          </cell>
          <cell r="I1177">
            <v>0</v>
          </cell>
        </row>
        <row r="1178">
          <cell r="D1178" t="str">
            <v>ST18M</v>
          </cell>
          <cell r="I1178">
            <v>0</v>
          </cell>
        </row>
        <row r="1179">
          <cell r="D1179" t="str">
            <v>ST20M</v>
          </cell>
          <cell r="I1179">
            <v>0</v>
          </cell>
        </row>
        <row r="1180">
          <cell r="D1180" t="str">
            <v>VKM</v>
          </cell>
          <cell r="I1180">
            <v>0</v>
          </cell>
        </row>
        <row r="1181">
          <cell r="I1181">
            <v>0</v>
          </cell>
        </row>
        <row r="1182">
          <cell r="D1182" t="str">
            <v>GCMK</v>
          </cell>
          <cell r="I1182">
            <v>0</v>
          </cell>
        </row>
        <row r="1183">
          <cell r="D1183" t="str">
            <v>M-22</v>
          </cell>
          <cell r="I1183">
            <v>0</v>
          </cell>
        </row>
        <row r="1184">
          <cell r="I1184">
            <v>0</v>
          </cell>
        </row>
        <row r="1185">
          <cell r="D1185" t="str">
            <v>VCPTRE</v>
          </cell>
          <cell r="I1185">
            <v>0</v>
          </cell>
        </row>
        <row r="1186">
          <cell r="I1186">
            <v>0</v>
          </cell>
        </row>
        <row r="1187">
          <cell r="I1187">
            <v>0</v>
          </cell>
        </row>
        <row r="1188">
          <cell r="D1188" t="str">
            <v>GCMK</v>
          </cell>
          <cell r="I1188">
            <v>0</v>
          </cell>
        </row>
        <row r="1189">
          <cell r="D1189" t="str">
            <v>BCAM</v>
          </cell>
          <cell r="I1189">
            <v>0</v>
          </cell>
        </row>
        <row r="1190">
          <cell r="I1190">
            <v>0</v>
          </cell>
        </row>
        <row r="1191">
          <cell r="I1191">
            <v>0</v>
          </cell>
        </row>
        <row r="1192">
          <cell r="I1192">
            <v>0</v>
          </cell>
        </row>
        <row r="1193">
          <cell r="I1193">
            <v>0</v>
          </cell>
        </row>
        <row r="1194">
          <cell r="I1194">
            <v>0</v>
          </cell>
        </row>
        <row r="1195">
          <cell r="D1195" t="str">
            <v>GCMK</v>
          </cell>
          <cell r="I1195">
            <v>0</v>
          </cell>
        </row>
        <row r="1196">
          <cell r="D1196" t="str">
            <v>BCAM</v>
          </cell>
          <cell r="I1196">
            <v>0</v>
          </cell>
        </row>
        <row r="1197">
          <cell r="I1197">
            <v>0</v>
          </cell>
        </row>
        <row r="1198">
          <cell r="I1198">
            <v>0</v>
          </cell>
        </row>
        <row r="1199">
          <cell r="I1199">
            <v>0</v>
          </cell>
        </row>
        <row r="1200">
          <cell r="I1200">
            <v>0</v>
          </cell>
        </row>
        <row r="1201">
          <cell r="I1201">
            <v>0</v>
          </cell>
        </row>
        <row r="1202">
          <cell r="D1202" t="str">
            <v>GCMK</v>
          </cell>
          <cell r="I1202">
            <v>0</v>
          </cell>
        </row>
        <row r="1203">
          <cell r="D1203" t="str">
            <v>BCAM</v>
          </cell>
          <cell r="I1203">
            <v>0</v>
          </cell>
        </row>
        <row r="1204">
          <cell r="I1204">
            <v>0</v>
          </cell>
        </row>
        <row r="1205">
          <cell r="I1205">
            <v>0</v>
          </cell>
        </row>
        <row r="1206">
          <cell r="I1206">
            <v>0</v>
          </cell>
        </row>
        <row r="1207">
          <cell r="I1207">
            <v>0</v>
          </cell>
        </row>
        <row r="1208">
          <cell r="I1208">
            <v>0</v>
          </cell>
        </row>
        <row r="1209">
          <cell r="I1209">
            <v>0</v>
          </cell>
        </row>
        <row r="1210">
          <cell r="D1210" t="str">
            <v>GCMK</v>
          </cell>
          <cell r="I1210">
            <v>0</v>
          </cell>
        </row>
        <row r="1211">
          <cell r="D1211" t="str">
            <v>BCAM</v>
          </cell>
          <cell r="I1211">
            <v>0</v>
          </cell>
        </row>
        <row r="1212">
          <cell r="I1212">
            <v>0</v>
          </cell>
        </row>
        <row r="1213">
          <cell r="I1213">
            <v>0</v>
          </cell>
        </row>
        <row r="1214">
          <cell r="I1214">
            <v>0</v>
          </cell>
        </row>
        <row r="1215">
          <cell r="I1215">
            <v>0</v>
          </cell>
        </row>
        <row r="1216">
          <cell r="I1216">
            <v>0</v>
          </cell>
        </row>
        <row r="1217">
          <cell r="I1217">
            <v>0</v>
          </cell>
        </row>
        <row r="1218">
          <cell r="D1218" t="str">
            <v>GCMK</v>
          </cell>
          <cell r="I1218">
            <v>0</v>
          </cell>
        </row>
        <row r="1219">
          <cell r="D1219" t="str">
            <v>BCAM</v>
          </cell>
          <cell r="I1219">
            <v>0</v>
          </cell>
        </row>
        <row r="1220">
          <cell r="I1220">
            <v>0</v>
          </cell>
        </row>
        <row r="1221">
          <cell r="I1221">
            <v>0</v>
          </cell>
        </row>
        <row r="1222">
          <cell r="I1222">
            <v>0</v>
          </cell>
        </row>
        <row r="1223">
          <cell r="I1223">
            <v>0</v>
          </cell>
        </row>
        <row r="1224">
          <cell r="I1224">
            <v>0</v>
          </cell>
        </row>
        <row r="1225">
          <cell r="I1225">
            <v>0</v>
          </cell>
        </row>
        <row r="1226">
          <cell r="D1226" t="str">
            <v>ACSR-612</v>
          </cell>
          <cell r="I1226">
            <v>0</v>
          </cell>
        </row>
        <row r="1227">
          <cell r="D1227" t="str">
            <v>ACSR-795/MCM</v>
          </cell>
          <cell r="I1227">
            <v>0</v>
          </cell>
        </row>
        <row r="1228">
          <cell r="D1228" t="str">
            <v>DCS-7/16</v>
          </cell>
          <cell r="I1228">
            <v>0</v>
          </cell>
        </row>
        <row r="1229">
          <cell r="D1229" t="str">
            <v>AGW-9/19</v>
          </cell>
          <cell r="I1229">
            <v>0</v>
          </cell>
        </row>
        <row r="1230">
          <cell r="D1230" t="str">
            <v>CDDD-DK1</v>
          </cell>
          <cell r="I1230">
            <v>0</v>
          </cell>
        </row>
        <row r="1231">
          <cell r="D1231" t="str">
            <v>CDDD-DK2</v>
          </cell>
          <cell r="I1231">
            <v>0</v>
          </cell>
        </row>
        <row r="1232">
          <cell r="D1232" t="str">
            <v>CDDD-DK2a</v>
          </cell>
          <cell r="I1232">
            <v>0</v>
          </cell>
        </row>
        <row r="1233">
          <cell r="D1233" t="str">
            <v>CNDD-NK1</v>
          </cell>
          <cell r="I1233">
            <v>0</v>
          </cell>
        </row>
        <row r="1234">
          <cell r="D1234" t="str">
            <v>CNDD-NK2</v>
          </cell>
          <cell r="I1234">
            <v>0</v>
          </cell>
        </row>
        <row r="1235">
          <cell r="D1235" t="str">
            <v>CNCS-NS1</v>
          </cell>
          <cell r="I1235">
            <v>0</v>
          </cell>
        </row>
        <row r="1236">
          <cell r="D1236" t="str">
            <v>CNCS-NS2</v>
          </cell>
          <cell r="I1236">
            <v>0</v>
          </cell>
        </row>
        <row r="1237">
          <cell r="D1237" t="str">
            <v>CDCS-DS1</v>
          </cell>
          <cell r="I1237">
            <v>0</v>
          </cell>
        </row>
        <row r="1238">
          <cell r="D1238" t="str">
            <v>CDCS-DS2</v>
          </cell>
          <cell r="I1238">
            <v>0</v>
          </cell>
        </row>
        <row r="1239">
          <cell r="D1239" t="str">
            <v>CRD-220</v>
          </cell>
          <cell r="I1239">
            <v>0</v>
          </cell>
        </row>
        <row r="1240">
          <cell r="D1240" t="str">
            <v>CRCS-220</v>
          </cell>
          <cell r="I1240">
            <v>0</v>
          </cell>
        </row>
        <row r="1241">
          <cell r="D1241" t="str">
            <v>HTBH</v>
          </cell>
          <cell r="I1241">
            <v>0</v>
          </cell>
        </row>
        <row r="1242">
          <cell r="I1242">
            <v>0</v>
          </cell>
        </row>
        <row r="1243">
          <cell r="I1243">
            <v>0</v>
          </cell>
        </row>
        <row r="1244">
          <cell r="I1244">
            <v>0</v>
          </cell>
        </row>
        <row r="1245">
          <cell r="I1245">
            <v>0</v>
          </cell>
        </row>
        <row r="1246">
          <cell r="I1246">
            <v>0</v>
          </cell>
        </row>
        <row r="1247">
          <cell r="I1247">
            <v>0</v>
          </cell>
        </row>
        <row r="1248">
          <cell r="I1248">
            <v>0</v>
          </cell>
        </row>
        <row r="1249">
          <cell r="I1249">
            <v>0</v>
          </cell>
        </row>
        <row r="1250">
          <cell r="I1250">
            <v>0</v>
          </cell>
        </row>
        <row r="1251">
          <cell r="I1251">
            <v>0</v>
          </cell>
        </row>
        <row r="1252">
          <cell r="I1252">
            <v>0</v>
          </cell>
        </row>
        <row r="1253">
          <cell r="I1253">
            <v>0</v>
          </cell>
        </row>
        <row r="1254">
          <cell r="I1254">
            <v>0</v>
          </cell>
        </row>
        <row r="1255">
          <cell r="I1255">
            <v>0</v>
          </cell>
        </row>
        <row r="1256">
          <cell r="I1256">
            <v>0</v>
          </cell>
        </row>
        <row r="1257">
          <cell r="I1257">
            <v>0</v>
          </cell>
        </row>
        <row r="1258">
          <cell r="I1258">
            <v>0</v>
          </cell>
        </row>
        <row r="1259">
          <cell r="I1259">
            <v>0</v>
          </cell>
        </row>
        <row r="1260">
          <cell r="I1260">
            <v>0</v>
          </cell>
        </row>
        <row r="1261">
          <cell r="I1261">
            <v>0</v>
          </cell>
        </row>
        <row r="1262">
          <cell r="I1262">
            <v>0</v>
          </cell>
        </row>
        <row r="1263">
          <cell r="I1263">
            <v>0</v>
          </cell>
        </row>
        <row r="1264">
          <cell r="I1264">
            <v>0</v>
          </cell>
        </row>
        <row r="1265">
          <cell r="I1265">
            <v>0</v>
          </cell>
        </row>
        <row r="1266">
          <cell r="I1266">
            <v>0</v>
          </cell>
        </row>
        <row r="1267">
          <cell r="I1267">
            <v>0</v>
          </cell>
        </row>
        <row r="1268">
          <cell r="I1268">
            <v>0</v>
          </cell>
        </row>
        <row r="1269">
          <cell r="D1269" t="str">
            <v>CATD</v>
          </cell>
          <cell r="I1269">
            <v>0</v>
          </cell>
        </row>
        <row r="1270">
          <cell r="D1270" t="str">
            <v>DDCL</v>
          </cell>
          <cell r="I1270">
            <v>0</v>
          </cell>
        </row>
        <row r="1271">
          <cell r="D1271" t="str">
            <v>DCU2,5</v>
          </cell>
          <cell r="I1271">
            <v>0</v>
          </cell>
        </row>
        <row r="1272">
          <cell r="D1272" t="str">
            <v>PTRE</v>
          </cell>
          <cell r="I1272">
            <v>0</v>
          </cell>
        </row>
        <row r="1273">
          <cell r="I1273">
            <v>0</v>
          </cell>
        </row>
        <row r="1274">
          <cell r="D1274" t="str">
            <v>MUAÑ</v>
          </cell>
          <cell r="I1274">
            <v>0</v>
          </cell>
        </row>
        <row r="1275">
          <cell r="I1275">
            <v>0</v>
          </cell>
        </row>
        <row r="1276">
          <cell r="I1276">
            <v>0</v>
          </cell>
        </row>
        <row r="1277">
          <cell r="D1277" t="str">
            <v>DCU5</v>
          </cell>
          <cell r="I1277">
            <v>0</v>
          </cell>
        </row>
        <row r="1278">
          <cell r="I1278">
            <v>0</v>
          </cell>
        </row>
        <row r="1279">
          <cell r="D1279" t="str">
            <v>CATD</v>
          </cell>
          <cell r="I1279">
            <v>0</v>
          </cell>
        </row>
        <row r="1280">
          <cell r="D1280" t="str">
            <v>DDCL</v>
          </cell>
          <cell r="I1280">
            <v>0</v>
          </cell>
        </row>
        <row r="1281">
          <cell r="I1281">
            <v>0</v>
          </cell>
        </row>
        <row r="1282">
          <cell r="D1282" t="str">
            <v>OBT600</v>
          </cell>
          <cell r="I1282">
            <v>0</v>
          </cell>
        </row>
        <row r="1283">
          <cell r="I1283">
            <v>0</v>
          </cell>
        </row>
        <row r="1284">
          <cell r="I1284">
            <v>0</v>
          </cell>
        </row>
        <row r="1285">
          <cell r="I1285">
            <v>0</v>
          </cell>
        </row>
        <row r="1286">
          <cell r="I1286">
            <v>0</v>
          </cell>
        </row>
        <row r="1287">
          <cell r="I1287">
            <v>0</v>
          </cell>
        </row>
        <row r="1288">
          <cell r="D1288" t="str">
            <v>CATD</v>
          </cell>
          <cell r="I1288">
            <v>0</v>
          </cell>
        </row>
        <row r="1289">
          <cell r="I1289">
            <v>0</v>
          </cell>
        </row>
        <row r="1290">
          <cell r="D1290" t="str">
            <v>MUAÑ</v>
          </cell>
          <cell r="I1290">
            <v>0</v>
          </cell>
        </row>
        <row r="1291">
          <cell r="D1291" t="str">
            <v>BTL100</v>
          </cell>
          <cell r="I1291">
            <v>0</v>
          </cell>
        </row>
        <row r="1292">
          <cell r="D1292" t="str">
            <v>LN2-M100</v>
          </cell>
          <cell r="I1292">
            <v>0</v>
          </cell>
        </row>
        <row r="1293">
          <cell r="D1293" t="str">
            <v>PUMP</v>
          </cell>
          <cell r="I1293">
            <v>0</v>
          </cell>
        </row>
        <row r="1294">
          <cell r="I1294">
            <v>0</v>
          </cell>
        </row>
        <row r="1295">
          <cell r="I1295">
            <v>0</v>
          </cell>
        </row>
        <row r="1296">
          <cell r="I1296">
            <v>0</v>
          </cell>
        </row>
      </sheetData>
      <sheetData sheetId="7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CLVL"/>
      <sheetName val="VCTC"/>
      <sheetName val="THKLC"/>
      <sheetName val="THVT"/>
      <sheetName val="VC"/>
      <sheetName val="VatLieu"/>
      <sheetName val="THDZ"/>
      <sheetName val="ChiTietDZ"/>
      <sheetName val="DGTH"/>
      <sheetName val="VuaBT"/>
      <sheetName val="ThongSo"/>
      <sheetName val="PLCT"/>
      <sheetName val="T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1">
          <cell r="C11">
            <v>0.15</v>
          </cell>
        </row>
      </sheetData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Tong Ket"/>
      <sheetName val="Tien Luong"/>
      <sheetName val="TT"/>
      <sheetName val="Gia VT"/>
      <sheetName val="Vat Tu"/>
      <sheetName val="Don Gia"/>
      <sheetName val="Dinh Muc VT"/>
      <sheetName val="Van Chuyen"/>
      <sheetName val="Thong so"/>
      <sheetName val="Thuyet M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F4" t="str">
            <v/>
          </cell>
          <cell r="J4">
            <v>0</v>
          </cell>
        </row>
        <row r="5">
          <cell r="F5" t="str">
            <v>XM30</v>
          </cell>
          <cell r="J5">
            <v>0</v>
          </cell>
        </row>
        <row r="6">
          <cell r="F6" t="str">
            <v>CATV</v>
          </cell>
          <cell r="J6">
            <v>0</v>
          </cell>
        </row>
        <row r="7">
          <cell r="J7">
            <v>300</v>
          </cell>
        </row>
        <row r="8">
          <cell r="F8" t="str">
            <v>DA12</v>
          </cell>
          <cell r="J8">
            <v>304.49999999999994</v>
          </cell>
        </row>
        <row r="9">
          <cell r="J9">
            <v>0</v>
          </cell>
        </row>
        <row r="10">
          <cell r="F10" t="str">
            <v>DA24</v>
          </cell>
          <cell r="J10">
            <v>0</v>
          </cell>
        </row>
        <row r="11">
          <cell r="F11" t="str">
            <v/>
          </cell>
          <cell r="J11">
            <v>0</v>
          </cell>
        </row>
        <row r="12">
          <cell r="F12" t="str">
            <v>DA46</v>
          </cell>
          <cell r="J12">
            <v>0</v>
          </cell>
        </row>
        <row r="13">
          <cell r="J13">
            <v>7.41</v>
          </cell>
        </row>
        <row r="14">
          <cell r="F14" t="str">
            <v>DA57</v>
          </cell>
          <cell r="J14">
            <v>7.5211499999999996</v>
          </cell>
        </row>
        <row r="15">
          <cell r="J15">
            <v>0</v>
          </cell>
        </row>
        <row r="16">
          <cell r="F16" t="str">
            <v>DA57</v>
          </cell>
          <cell r="J16">
            <v>0</v>
          </cell>
        </row>
        <row r="17">
          <cell r="F17" t="str">
            <v>DA12</v>
          </cell>
          <cell r="J17">
            <v>0</v>
          </cell>
        </row>
        <row r="18">
          <cell r="F18" t="str">
            <v/>
          </cell>
          <cell r="J18">
            <v>0</v>
          </cell>
        </row>
        <row r="19">
          <cell r="F19" t="str">
            <v>DA57</v>
          </cell>
          <cell r="J19">
            <v>0</v>
          </cell>
        </row>
        <row r="20">
          <cell r="F20" t="str">
            <v>DA12</v>
          </cell>
          <cell r="J20">
            <v>0</v>
          </cell>
        </row>
        <row r="21">
          <cell r="J21">
            <v>0</v>
          </cell>
        </row>
        <row r="22">
          <cell r="F22" t="str">
            <v>DA12</v>
          </cell>
          <cell r="J22">
            <v>0</v>
          </cell>
        </row>
        <row r="23">
          <cell r="F23" t="str">
            <v>CATD</v>
          </cell>
          <cell r="J23">
            <v>0</v>
          </cell>
        </row>
        <row r="24">
          <cell r="J24">
            <v>0</v>
          </cell>
        </row>
        <row r="25">
          <cell r="F25" t="str">
            <v>DA46</v>
          </cell>
          <cell r="J25">
            <v>0</v>
          </cell>
        </row>
        <row r="26">
          <cell r="F26" t="str">
            <v>CATD</v>
          </cell>
          <cell r="J26">
            <v>0</v>
          </cell>
        </row>
        <row r="27">
          <cell r="J27">
            <v>11.8116</v>
          </cell>
        </row>
        <row r="28">
          <cell r="F28" t="str">
            <v>DA57</v>
          </cell>
          <cell r="J28">
            <v>15.579500400000002</v>
          </cell>
        </row>
        <row r="29">
          <cell r="F29" t="str">
            <v>CATD</v>
          </cell>
          <cell r="J29">
            <v>2.5985520000000002</v>
          </cell>
        </row>
        <row r="30">
          <cell r="J30">
            <v>0</v>
          </cell>
        </row>
        <row r="31">
          <cell r="F31" t="str">
            <v>DA57</v>
          </cell>
          <cell r="J31">
            <v>0</v>
          </cell>
        </row>
        <row r="32">
          <cell r="F32" t="str">
            <v>DATD</v>
          </cell>
          <cell r="J32">
            <v>0</v>
          </cell>
        </row>
        <row r="33">
          <cell r="J33">
            <v>0</v>
          </cell>
        </row>
        <row r="34">
          <cell r="F34" t="str">
            <v>DAMI</v>
          </cell>
          <cell r="J34">
            <v>0</v>
          </cell>
        </row>
        <row r="35">
          <cell r="J35">
            <v>0</v>
          </cell>
        </row>
        <row r="36">
          <cell r="F36" t="str">
            <v>CATD</v>
          </cell>
          <cell r="J36">
            <v>0</v>
          </cell>
        </row>
        <row r="37">
          <cell r="J37">
            <v>0</v>
          </cell>
        </row>
        <row r="38">
          <cell r="F38" t="str">
            <v>CATD</v>
          </cell>
          <cell r="J38">
            <v>0</v>
          </cell>
        </row>
        <row r="39">
          <cell r="J39">
            <v>0</v>
          </cell>
        </row>
        <row r="40">
          <cell r="F40" t="str">
            <v>CATD</v>
          </cell>
          <cell r="J40">
            <v>0</v>
          </cell>
        </row>
        <row r="41">
          <cell r="J41">
            <v>0</v>
          </cell>
        </row>
        <row r="42">
          <cell r="F42" t="str">
            <v>CATD</v>
          </cell>
          <cell r="J42">
            <v>0</v>
          </cell>
        </row>
        <row r="43">
          <cell r="J43">
            <v>0</v>
          </cell>
        </row>
        <row r="44">
          <cell r="F44" t="str">
            <v>DAHH</v>
          </cell>
          <cell r="J44">
            <v>0</v>
          </cell>
        </row>
        <row r="45">
          <cell r="J45">
            <v>0</v>
          </cell>
        </row>
        <row r="46">
          <cell r="F46" t="str">
            <v>CTRAM</v>
          </cell>
          <cell r="J46">
            <v>0</v>
          </cell>
        </row>
        <row r="47">
          <cell r="F47" t="str">
            <v>CAYC</v>
          </cell>
          <cell r="J47">
            <v>0</v>
          </cell>
        </row>
        <row r="48">
          <cell r="F48" t="str">
            <v>GVAN</v>
          </cell>
          <cell r="J48">
            <v>0</v>
          </cell>
        </row>
        <row r="49">
          <cell r="F49" t="str">
            <v>KEMB</v>
          </cell>
          <cell r="J49">
            <v>0</v>
          </cell>
        </row>
        <row r="50">
          <cell r="J50">
            <v>0</v>
          </cell>
        </row>
        <row r="51">
          <cell r="F51" t="str">
            <v>L-CUA</v>
          </cell>
          <cell r="J51">
            <v>0</v>
          </cell>
        </row>
        <row r="52">
          <cell r="F52" t="str">
            <v/>
          </cell>
          <cell r="J52">
            <v>0</v>
          </cell>
        </row>
        <row r="53">
          <cell r="F53" t="str">
            <v>DHOC</v>
          </cell>
          <cell r="J53">
            <v>0</v>
          </cell>
        </row>
        <row r="54">
          <cell r="J54">
            <v>0</v>
          </cell>
        </row>
        <row r="55">
          <cell r="F55" t="str">
            <v>DA12</v>
          </cell>
          <cell r="J55">
            <v>0</v>
          </cell>
        </row>
        <row r="56">
          <cell r="F56" t="str">
            <v>DATD</v>
          </cell>
          <cell r="J56">
            <v>0</v>
          </cell>
        </row>
        <row r="57">
          <cell r="J57">
            <v>0</v>
          </cell>
        </row>
        <row r="58">
          <cell r="F58" t="str">
            <v>DA46</v>
          </cell>
          <cell r="J58">
            <v>0</v>
          </cell>
        </row>
        <row r="59">
          <cell r="F59" t="str">
            <v>DMAT</v>
          </cell>
          <cell r="J59">
            <v>0</v>
          </cell>
        </row>
        <row r="60">
          <cell r="F60" t="str">
            <v>DATD</v>
          </cell>
          <cell r="J60">
            <v>0</v>
          </cell>
        </row>
        <row r="61">
          <cell r="J61">
            <v>440.87999999999994</v>
          </cell>
        </row>
        <row r="62">
          <cell r="F62" t="str">
            <v>DA46</v>
          </cell>
          <cell r="J62">
            <v>113.43842399999998</v>
          </cell>
        </row>
        <row r="63">
          <cell r="F63" t="str">
            <v>DA12</v>
          </cell>
          <cell r="J63">
            <v>19.178279999999994</v>
          </cell>
        </row>
        <row r="64">
          <cell r="F64" t="str">
            <v>CATD</v>
          </cell>
          <cell r="J64">
            <v>41.839511999999992</v>
          </cell>
        </row>
        <row r="65">
          <cell r="J65">
            <v>0</v>
          </cell>
        </row>
        <row r="66">
          <cell r="F66" t="str">
            <v>DA46</v>
          </cell>
          <cell r="J66">
            <v>0</v>
          </cell>
        </row>
        <row r="67">
          <cell r="F67" t="str">
            <v>DA12</v>
          </cell>
          <cell r="J67">
            <v>0</v>
          </cell>
        </row>
        <row r="68">
          <cell r="F68" t="str">
            <v>DATD</v>
          </cell>
          <cell r="J68">
            <v>0</v>
          </cell>
        </row>
        <row r="69">
          <cell r="J69">
            <v>0</v>
          </cell>
        </row>
        <row r="70">
          <cell r="F70" t="str">
            <v>DA12</v>
          </cell>
          <cell r="J70">
            <v>0</v>
          </cell>
        </row>
        <row r="71">
          <cell r="J71">
            <v>0</v>
          </cell>
        </row>
        <row r="72">
          <cell r="F72" t="str">
            <v>BNHU</v>
          </cell>
          <cell r="J72">
            <v>0</v>
          </cell>
        </row>
        <row r="73">
          <cell r="J73">
            <v>0</v>
          </cell>
        </row>
        <row r="74">
          <cell r="F74" t="str">
            <v>DHOC</v>
          </cell>
          <cell r="J74">
            <v>0</v>
          </cell>
        </row>
        <row r="75">
          <cell r="F75" t="str">
            <v>DA46</v>
          </cell>
          <cell r="J75">
            <v>0</v>
          </cell>
        </row>
        <row r="76">
          <cell r="J76">
            <v>0</v>
          </cell>
        </row>
        <row r="77">
          <cell r="F77" t="str">
            <v>DHOC</v>
          </cell>
          <cell r="J77">
            <v>0</v>
          </cell>
        </row>
        <row r="78">
          <cell r="F78" t="str">
            <v>DA46</v>
          </cell>
          <cell r="J78">
            <v>0</v>
          </cell>
        </row>
        <row r="79">
          <cell r="J79">
            <v>0</v>
          </cell>
        </row>
        <row r="80">
          <cell r="F80" t="str">
            <v>DHOC</v>
          </cell>
          <cell r="J80">
            <v>0</v>
          </cell>
        </row>
        <row r="81">
          <cell r="F81" t="str">
            <v>DA46</v>
          </cell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F84" t="str">
            <v>DCHE</v>
          </cell>
          <cell r="J84">
            <v>0</v>
          </cell>
        </row>
        <row r="85">
          <cell r="J85">
            <v>0</v>
          </cell>
        </row>
        <row r="86">
          <cell r="J86">
            <v>7.0500000000000021E-2</v>
          </cell>
        </row>
        <row r="87">
          <cell r="J87">
            <v>1.9740000000000008E-2</v>
          </cell>
        </row>
        <row r="88">
          <cell r="F88" t="str">
            <v>GTHE</v>
          </cell>
          <cell r="J88">
            <v>38.775000000000013</v>
          </cell>
        </row>
        <row r="89">
          <cell r="F89" t="str">
            <v>GVAN</v>
          </cell>
          <cell r="J89">
            <v>4.2300000000000011E-3</v>
          </cell>
        </row>
        <row r="90">
          <cell r="F90" t="str">
            <v>DINH</v>
          </cell>
          <cell r="J90">
            <v>3.8775000000000018E-2</v>
          </cell>
        </row>
        <row r="91">
          <cell r="F91" t="str">
            <v>DDIA</v>
          </cell>
          <cell r="J91">
            <v>0.11985000000000005</v>
          </cell>
        </row>
        <row r="92">
          <cell r="J92">
            <v>1.2800000000000002</v>
          </cell>
        </row>
        <row r="93">
          <cell r="F93" t="str">
            <v>GTHE</v>
          </cell>
          <cell r="J93">
            <v>1683.2000000000003</v>
          </cell>
        </row>
        <row r="94">
          <cell r="F94" t="str">
            <v>CAYC</v>
          </cell>
          <cell r="J94">
            <v>0.64000000000000012</v>
          </cell>
        </row>
        <row r="95">
          <cell r="F95" t="str">
            <v>GVAN</v>
          </cell>
          <cell r="J95">
            <v>3.840000000000001E-3</v>
          </cell>
        </row>
        <row r="96">
          <cell r="F96" t="str">
            <v>KEMB</v>
          </cell>
          <cell r="J96">
            <v>0.29440000000000005</v>
          </cell>
        </row>
        <row r="97">
          <cell r="J97">
            <v>0.25600000000000006</v>
          </cell>
        </row>
        <row r="98">
          <cell r="J98">
            <v>6.6000000000000005</v>
          </cell>
        </row>
        <row r="99">
          <cell r="F99" t="str">
            <v>GTHE</v>
          </cell>
          <cell r="J99">
            <v>7326.0000000000009</v>
          </cell>
        </row>
        <row r="100">
          <cell r="F100" t="str">
            <v>CAYC</v>
          </cell>
          <cell r="J100">
            <v>3.3000000000000003</v>
          </cell>
        </row>
        <row r="101">
          <cell r="F101" t="str">
            <v>GVAN</v>
          </cell>
          <cell r="J101">
            <v>1.9800000000000002E-2</v>
          </cell>
        </row>
        <row r="102">
          <cell r="F102" t="str">
            <v>KEMB</v>
          </cell>
          <cell r="J102">
            <v>1.5180000000000002</v>
          </cell>
        </row>
        <row r="103">
          <cell r="J103">
            <v>2.1450000000000005</v>
          </cell>
        </row>
        <row r="104">
          <cell r="J104">
            <v>0</v>
          </cell>
        </row>
        <row r="105">
          <cell r="F105" t="str">
            <v>GTHE</v>
          </cell>
          <cell r="J105">
            <v>0</v>
          </cell>
        </row>
        <row r="106">
          <cell r="F106" t="str">
            <v>CAYC</v>
          </cell>
          <cell r="J106">
            <v>0</v>
          </cell>
        </row>
        <row r="107">
          <cell r="F107" t="str">
            <v>GVAN</v>
          </cell>
          <cell r="J107">
            <v>0</v>
          </cell>
        </row>
        <row r="108">
          <cell r="F108" t="str">
            <v>KEMB</v>
          </cell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F111" t="str">
            <v>GONG</v>
          </cell>
          <cell r="J111">
            <v>0</v>
          </cell>
        </row>
        <row r="112">
          <cell r="F112" t="str">
            <v>CAYC</v>
          </cell>
          <cell r="J112">
            <v>0</v>
          </cell>
        </row>
        <row r="113">
          <cell r="F113" t="str">
            <v>GVAN</v>
          </cell>
          <cell r="J113">
            <v>0</v>
          </cell>
        </row>
        <row r="114">
          <cell r="F114" t="str">
            <v>KEMB</v>
          </cell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F117" t="str">
            <v>GONG</v>
          </cell>
          <cell r="J117">
            <v>0</v>
          </cell>
        </row>
        <row r="118">
          <cell r="F118" t="str">
            <v>CAYC</v>
          </cell>
          <cell r="J118">
            <v>0</v>
          </cell>
        </row>
        <row r="119">
          <cell r="F119" t="str">
            <v>GVAN</v>
          </cell>
          <cell r="J119">
            <v>0</v>
          </cell>
        </row>
        <row r="120">
          <cell r="F120" t="str">
            <v>KEMB</v>
          </cell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F123" t="str">
            <v>GONG</v>
          </cell>
          <cell r="J123">
            <v>0</v>
          </cell>
        </row>
        <row r="124">
          <cell r="F124" t="str">
            <v>GTHE</v>
          </cell>
          <cell r="J124">
            <v>0</v>
          </cell>
        </row>
        <row r="125">
          <cell r="F125" t="str">
            <v>CAYC</v>
          </cell>
          <cell r="J125">
            <v>0</v>
          </cell>
        </row>
        <row r="126">
          <cell r="F126" t="str">
            <v>GVAN</v>
          </cell>
          <cell r="J126">
            <v>0</v>
          </cell>
        </row>
        <row r="127">
          <cell r="F127" t="str">
            <v>KEMB</v>
          </cell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F130" t="str">
            <v>GONG</v>
          </cell>
          <cell r="J130">
            <v>0</v>
          </cell>
        </row>
        <row r="131">
          <cell r="F131" t="str">
            <v>GTHE</v>
          </cell>
          <cell r="J131">
            <v>0</v>
          </cell>
        </row>
        <row r="132">
          <cell r="F132" t="str">
            <v>CAYC</v>
          </cell>
          <cell r="J132">
            <v>0</v>
          </cell>
        </row>
        <row r="133">
          <cell r="F133" t="str">
            <v>GVAN</v>
          </cell>
          <cell r="J133">
            <v>0</v>
          </cell>
        </row>
        <row r="134">
          <cell r="F134" t="str">
            <v>KEMB</v>
          </cell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41.240220000000001</v>
          </cell>
        </row>
        <row r="139">
          <cell r="J139">
            <v>42.2712255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F144" t="str">
            <v>GCCT</v>
          </cell>
          <cell r="J144">
            <v>0</v>
          </cell>
        </row>
        <row r="145">
          <cell r="F145" t="str">
            <v>DINH</v>
          </cell>
          <cell r="J145">
            <v>0</v>
          </cell>
        </row>
        <row r="146">
          <cell r="F146" t="str">
            <v>DDIA</v>
          </cell>
          <cell r="J146">
            <v>0</v>
          </cell>
        </row>
        <row r="147">
          <cell r="J147">
            <v>103.53354000000002</v>
          </cell>
        </row>
        <row r="148">
          <cell r="J148">
            <v>107.18309728500002</v>
          </cell>
        </row>
        <row r="149">
          <cell r="F149" t="str">
            <v>GCCT</v>
          </cell>
          <cell r="J149">
            <v>1.5685331310000004</v>
          </cell>
        </row>
        <row r="150">
          <cell r="F150" t="str">
            <v>DINH</v>
          </cell>
          <cell r="J150">
            <v>12.757402798800003</v>
          </cell>
        </row>
        <row r="151">
          <cell r="F151" t="str">
            <v>DDIA</v>
          </cell>
          <cell r="J151">
            <v>63.055031866200011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F154" t="str">
            <v>GCCT</v>
          </cell>
          <cell r="J154">
            <v>0</v>
          </cell>
        </row>
        <row r="155">
          <cell r="F155" t="str">
            <v>DINH</v>
          </cell>
          <cell r="J155">
            <v>0</v>
          </cell>
        </row>
        <row r="156">
          <cell r="F156" t="str">
            <v>DDIA</v>
          </cell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96.539999999999992</v>
          </cell>
        </row>
        <row r="162">
          <cell r="J162">
            <v>99.943034999999995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F167" t="str">
            <v>GVAN</v>
          </cell>
          <cell r="J167">
            <v>0</v>
          </cell>
        </row>
        <row r="168">
          <cell r="F168" t="str">
            <v>DINH</v>
          </cell>
          <cell r="J168">
            <v>0</v>
          </cell>
        </row>
        <row r="169">
          <cell r="F169" t="str">
            <v>DDIA</v>
          </cell>
          <cell r="J169">
            <v>0</v>
          </cell>
        </row>
        <row r="170">
          <cell r="J170">
            <v>9.18</v>
          </cell>
        </row>
        <row r="171">
          <cell r="J171">
            <v>9.5035949999999989</v>
          </cell>
        </row>
        <row r="172">
          <cell r="J172">
            <v>13.735200000000001</v>
          </cell>
        </row>
        <row r="173">
          <cell r="J173">
            <v>14.360151600000002</v>
          </cell>
        </row>
        <row r="174">
          <cell r="F174" t="str">
            <v>GVAN</v>
          </cell>
          <cell r="J174">
            <v>0.70365429600000007</v>
          </cell>
        </row>
        <row r="175">
          <cell r="F175" t="str">
            <v>DINH</v>
          </cell>
          <cell r="J175">
            <v>2.8576083600000004</v>
          </cell>
        </row>
        <row r="176">
          <cell r="F176" t="str">
            <v>DDIA</v>
          </cell>
          <cell r="J176">
            <v>12.507685176000003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F179" t="str">
            <v>GVAN</v>
          </cell>
          <cell r="J179">
            <v>0</v>
          </cell>
        </row>
        <row r="180">
          <cell r="F180" t="str">
            <v>DINH</v>
          </cell>
          <cell r="J180">
            <v>0</v>
          </cell>
        </row>
        <row r="181">
          <cell r="F181" t="str">
            <v>DDIA</v>
          </cell>
          <cell r="J181">
            <v>0</v>
          </cell>
        </row>
        <row r="182">
          <cell r="J182">
            <v>0.87360000000000004</v>
          </cell>
        </row>
        <row r="183">
          <cell r="J183">
            <v>0.90439440000000004</v>
          </cell>
        </row>
        <row r="184">
          <cell r="F184" t="str">
            <v>GCCT</v>
          </cell>
          <cell r="J184">
            <v>1.7646719999999998E-2</v>
          </cell>
        </row>
        <row r="185">
          <cell r="F185" t="str">
            <v>DINH</v>
          </cell>
          <cell r="J185">
            <v>4.2352127999999996E-2</v>
          </cell>
        </row>
        <row r="186">
          <cell r="F186" t="str">
            <v>DDIA</v>
          </cell>
          <cell r="J186">
            <v>0.31058227199999994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F189" t="str">
            <v>GCCT</v>
          </cell>
          <cell r="J189">
            <v>0</v>
          </cell>
        </row>
        <row r="190">
          <cell r="F190" t="str">
            <v>DINH</v>
          </cell>
          <cell r="J190">
            <v>0</v>
          </cell>
        </row>
        <row r="191">
          <cell r="F191" t="str">
            <v>DDIA</v>
          </cell>
          <cell r="J191">
            <v>0</v>
          </cell>
        </row>
        <row r="192">
          <cell r="J192">
            <v>57.950600000000001</v>
          </cell>
        </row>
        <row r="193">
          <cell r="J193">
            <v>59.993358650000005</v>
          </cell>
        </row>
        <row r="194">
          <cell r="F194" t="str">
            <v>GCCT</v>
          </cell>
          <cell r="J194">
            <v>1.1706021200000001</v>
          </cell>
        </row>
        <row r="195">
          <cell r="F195" t="str">
            <v>DINH</v>
          </cell>
          <cell r="J195">
            <v>2.8094450880000004</v>
          </cell>
        </row>
        <row r="196">
          <cell r="F196" t="str">
            <v>DDIA</v>
          </cell>
          <cell r="J196">
            <v>20.602597312</v>
          </cell>
        </row>
        <row r="197">
          <cell r="J197">
            <v>1.0704</v>
          </cell>
        </row>
        <row r="198">
          <cell r="J198">
            <v>1.1081316000000001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1.0992000000000002</v>
          </cell>
        </row>
        <row r="206">
          <cell r="J206">
            <v>1.1379468000000001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29.021951999999995</v>
          </cell>
        </row>
        <row r="210">
          <cell r="J210">
            <v>30.044975807999997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F213" t="str">
            <v>GVAN</v>
          </cell>
          <cell r="J213">
            <v>0</v>
          </cell>
        </row>
        <row r="214">
          <cell r="F214" t="str">
            <v>BTUM</v>
          </cell>
          <cell r="J214">
            <v>0</v>
          </cell>
        </row>
        <row r="215">
          <cell r="J215">
            <v>9.3143670000000007</v>
          </cell>
        </row>
        <row r="216">
          <cell r="J216">
            <v>9.5013994893600024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1.7054640000000001</v>
          </cell>
        </row>
        <row r="220">
          <cell r="F220" t="str">
            <v>SA10</v>
          </cell>
          <cell r="J220">
            <v>1713.9913200000001</v>
          </cell>
        </row>
        <row r="221">
          <cell r="F221" t="str">
            <v>KEMB</v>
          </cell>
          <cell r="J221">
            <v>36.531038880000004</v>
          </cell>
        </row>
        <row r="222">
          <cell r="J222">
            <v>6.7414609999999993</v>
          </cell>
        </row>
        <row r="223">
          <cell r="F223" t="str">
            <v>SA&lt;18</v>
          </cell>
          <cell r="J223">
            <v>6876.290219999999</v>
          </cell>
        </row>
        <row r="224">
          <cell r="F224" t="str">
            <v>KEMB</v>
          </cell>
          <cell r="J224">
            <v>96.268063079999976</v>
          </cell>
        </row>
        <row r="225">
          <cell r="F225" t="str">
            <v>QHAN</v>
          </cell>
          <cell r="J225">
            <v>31.280379039999993</v>
          </cell>
        </row>
        <row r="226">
          <cell r="J226">
            <v>0.09</v>
          </cell>
        </row>
        <row r="227">
          <cell r="F227" t="str">
            <v>SA&gt;18</v>
          </cell>
          <cell r="J227">
            <v>91.8</v>
          </cell>
        </row>
        <row r="228">
          <cell r="F228" t="str">
            <v>KEMB</v>
          </cell>
          <cell r="J228">
            <v>1.2851999999999999</v>
          </cell>
        </row>
        <row r="229">
          <cell r="F229" t="str">
            <v>QHAN</v>
          </cell>
          <cell r="J229">
            <v>0.47699999999999998</v>
          </cell>
        </row>
        <row r="230">
          <cell r="J230">
            <v>0.34300000000000003</v>
          </cell>
        </row>
        <row r="231">
          <cell r="F231" t="str">
            <v>SA&lt;18</v>
          </cell>
          <cell r="J231">
            <v>349.86</v>
          </cell>
        </row>
        <row r="232">
          <cell r="F232" t="str">
            <v>KEMB</v>
          </cell>
          <cell r="J232">
            <v>5.083260000000001</v>
          </cell>
        </row>
        <row r="233">
          <cell r="F233" t="str">
            <v>QHAN</v>
          </cell>
          <cell r="J233">
            <v>1.6532600000000004</v>
          </cell>
        </row>
        <row r="234">
          <cell r="J234">
            <v>0.38311199999999995</v>
          </cell>
        </row>
        <row r="235">
          <cell r="F235" t="str">
            <v>SA10</v>
          </cell>
          <cell r="J235">
            <v>385.02755999999994</v>
          </cell>
        </row>
        <row r="236">
          <cell r="F236" t="str">
            <v>KEMB</v>
          </cell>
          <cell r="J236">
            <v>8.2062590399999991</v>
          </cell>
        </row>
        <row r="237">
          <cell r="J237">
            <v>0.77814000000000005</v>
          </cell>
        </row>
        <row r="238">
          <cell r="F238" t="str">
            <v>SA&lt;18</v>
          </cell>
          <cell r="J238">
            <v>793.70280000000002</v>
          </cell>
        </row>
        <row r="239">
          <cell r="F239" t="str">
            <v>KEMB</v>
          </cell>
          <cell r="J239">
            <v>11.111839199999999</v>
          </cell>
        </row>
        <row r="240">
          <cell r="F240" t="str">
            <v>QHAN</v>
          </cell>
          <cell r="J240">
            <v>3.6105695999999994</v>
          </cell>
        </row>
        <row r="241">
          <cell r="J241">
            <v>1.25986</v>
          </cell>
        </row>
        <row r="242">
          <cell r="F242" t="str">
            <v>SA10</v>
          </cell>
          <cell r="J242">
            <v>1266.1593</v>
          </cell>
        </row>
        <row r="243">
          <cell r="F243" t="str">
            <v>KEMB</v>
          </cell>
          <cell r="J243">
            <v>26.986201200000004</v>
          </cell>
        </row>
        <row r="244">
          <cell r="J244">
            <v>1.8864270000000003</v>
          </cell>
        </row>
        <row r="245">
          <cell r="F245" t="str">
            <v>SA&lt;18</v>
          </cell>
          <cell r="J245">
            <v>1924.1555400000002</v>
          </cell>
        </row>
        <row r="246">
          <cell r="F246" t="str">
            <v>KEMB</v>
          </cell>
          <cell r="J246">
            <v>26.938177560000003</v>
          </cell>
        </row>
        <row r="247">
          <cell r="F247" t="str">
            <v>QHAN</v>
          </cell>
          <cell r="J247">
            <v>9.0925781400000023</v>
          </cell>
        </row>
        <row r="248">
          <cell r="J248">
            <v>0.91520000000000001</v>
          </cell>
        </row>
        <row r="249">
          <cell r="F249" t="str">
            <v>SA&gt;18</v>
          </cell>
          <cell r="J249">
            <v>933.50400000000002</v>
          </cell>
        </row>
        <row r="250">
          <cell r="F250" t="str">
            <v>KEMB</v>
          </cell>
          <cell r="J250">
            <v>13.069056</v>
          </cell>
        </row>
        <row r="251">
          <cell r="F251" t="str">
            <v>QHAN</v>
          </cell>
          <cell r="J251">
            <v>5.6742400000000011</v>
          </cell>
        </row>
        <row r="252">
          <cell r="J252">
            <v>0.10261999999999999</v>
          </cell>
        </row>
        <row r="253">
          <cell r="F253" t="str">
            <v>SA10</v>
          </cell>
          <cell r="J253">
            <v>103.13309999999998</v>
          </cell>
        </row>
        <row r="254">
          <cell r="F254" t="str">
            <v>KEMB</v>
          </cell>
          <cell r="J254">
            <v>2.1981203999999996</v>
          </cell>
        </row>
        <row r="255">
          <cell r="J255">
            <v>0</v>
          </cell>
        </row>
        <row r="256">
          <cell r="F256" t="str">
            <v>SA10</v>
          </cell>
          <cell r="J256">
            <v>0</v>
          </cell>
        </row>
        <row r="257">
          <cell r="F257" t="str">
            <v>KEMB</v>
          </cell>
          <cell r="J257">
            <v>0</v>
          </cell>
        </row>
        <row r="258">
          <cell r="J258">
            <v>0.20724800000000002</v>
          </cell>
        </row>
        <row r="259">
          <cell r="F259" t="str">
            <v>SA&lt;18</v>
          </cell>
          <cell r="J259">
            <v>211.39296000000002</v>
          </cell>
        </row>
        <row r="260">
          <cell r="F260" t="str">
            <v>KEMB</v>
          </cell>
          <cell r="J260">
            <v>2.9595014400000004</v>
          </cell>
        </row>
        <row r="261">
          <cell r="F261" t="str">
            <v>QHAN</v>
          </cell>
          <cell r="J261">
            <v>0.97406560000000009</v>
          </cell>
        </row>
        <row r="262">
          <cell r="J262">
            <v>0</v>
          </cell>
        </row>
        <row r="263">
          <cell r="F263" t="str">
            <v>SA&lt;18</v>
          </cell>
          <cell r="J263">
            <v>0</v>
          </cell>
        </row>
        <row r="264">
          <cell r="F264" t="str">
            <v>KEMB</v>
          </cell>
          <cell r="J264">
            <v>0</v>
          </cell>
        </row>
        <row r="265">
          <cell r="F265" t="str">
            <v>QHAN</v>
          </cell>
          <cell r="J265">
            <v>0</v>
          </cell>
        </row>
        <row r="266">
          <cell r="J266">
            <v>0</v>
          </cell>
        </row>
        <row r="267">
          <cell r="F267" t="str">
            <v>SA&gt;18</v>
          </cell>
          <cell r="J267">
            <v>0</v>
          </cell>
        </row>
        <row r="268">
          <cell r="F268" t="str">
            <v>KEMB</v>
          </cell>
          <cell r="J268">
            <v>0</v>
          </cell>
        </row>
        <row r="269">
          <cell r="F269" t="str">
            <v>QHAN</v>
          </cell>
          <cell r="J269">
            <v>0</v>
          </cell>
        </row>
        <row r="270">
          <cell r="J270">
            <v>0</v>
          </cell>
        </row>
        <row r="271">
          <cell r="F271" t="str">
            <v>SA&gt;18</v>
          </cell>
          <cell r="J271">
            <v>0</v>
          </cell>
        </row>
        <row r="272">
          <cell r="F272" t="str">
            <v>KEMB</v>
          </cell>
          <cell r="J272">
            <v>0</v>
          </cell>
        </row>
        <row r="273">
          <cell r="F273" t="str">
            <v>QHAN</v>
          </cell>
          <cell r="J273">
            <v>0</v>
          </cell>
        </row>
        <row r="274">
          <cell r="J274">
            <v>0</v>
          </cell>
        </row>
        <row r="275">
          <cell r="F275">
            <v>62968</v>
          </cell>
          <cell r="J275">
            <v>0</v>
          </cell>
        </row>
        <row r="276">
          <cell r="F276" t="str">
            <v>KEMB</v>
          </cell>
          <cell r="J276">
            <v>0</v>
          </cell>
        </row>
        <row r="277">
          <cell r="J277">
            <v>0</v>
          </cell>
        </row>
        <row r="278">
          <cell r="F278" t="str">
            <v>SA&lt;18</v>
          </cell>
          <cell r="J278">
            <v>0</v>
          </cell>
        </row>
        <row r="279">
          <cell r="F279" t="str">
            <v>KEMB</v>
          </cell>
          <cell r="J279">
            <v>0</v>
          </cell>
        </row>
        <row r="280">
          <cell r="F280">
            <v>10231</v>
          </cell>
          <cell r="J280">
            <v>0</v>
          </cell>
        </row>
        <row r="281">
          <cell r="J281">
            <v>0</v>
          </cell>
        </row>
        <row r="282">
          <cell r="F282" t="str">
            <v>SA10</v>
          </cell>
          <cell r="J282">
            <v>0</v>
          </cell>
        </row>
        <row r="283">
          <cell r="F283" t="str">
            <v>KEMB</v>
          </cell>
          <cell r="J283">
            <v>0</v>
          </cell>
        </row>
        <row r="284">
          <cell r="J284">
            <v>0</v>
          </cell>
        </row>
        <row r="285">
          <cell r="F285" t="str">
            <v>SA&lt;18</v>
          </cell>
          <cell r="J285">
            <v>0</v>
          </cell>
        </row>
        <row r="286">
          <cell r="F286" t="str">
            <v>KEMB</v>
          </cell>
          <cell r="J286">
            <v>0</v>
          </cell>
        </row>
        <row r="287">
          <cell r="F287" t="str">
            <v>QHAN</v>
          </cell>
          <cell r="J287">
            <v>0</v>
          </cell>
        </row>
        <row r="288">
          <cell r="J288">
            <v>2.42878624</v>
          </cell>
        </row>
        <row r="289">
          <cell r="F289" t="str">
            <v>SA10</v>
          </cell>
          <cell r="J289">
            <v>2440.9301712000001</v>
          </cell>
        </row>
        <row r="290">
          <cell r="F290" t="str">
            <v>KEMB</v>
          </cell>
          <cell r="J290">
            <v>52.024601260800004</v>
          </cell>
        </row>
        <row r="291">
          <cell r="J291">
            <v>0</v>
          </cell>
        </row>
        <row r="292">
          <cell r="F292" t="str">
            <v>SA&lt;18</v>
          </cell>
          <cell r="J292">
            <v>0</v>
          </cell>
        </row>
        <row r="293">
          <cell r="F293" t="str">
            <v>KEMB</v>
          </cell>
          <cell r="J293">
            <v>0</v>
          </cell>
        </row>
        <row r="294">
          <cell r="F294" t="str">
            <v>QHAN</v>
          </cell>
          <cell r="J294">
            <v>0</v>
          </cell>
        </row>
        <row r="295">
          <cell r="J295">
            <v>0.32657999999999998</v>
          </cell>
        </row>
        <row r="296">
          <cell r="F296" t="str">
            <v>SA10</v>
          </cell>
          <cell r="J296">
            <v>328.21289999999999</v>
          </cell>
        </row>
        <row r="297">
          <cell r="F297" t="str">
            <v>KEMB</v>
          </cell>
          <cell r="J297">
            <v>6.9953436</v>
          </cell>
        </row>
        <row r="298">
          <cell r="J298">
            <v>98.16</v>
          </cell>
        </row>
        <row r="299">
          <cell r="F299" t="str">
            <v>GVAN</v>
          </cell>
          <cell r="J299">
            <v>0.78520147200000001</v>
          </cell>
        </row>
        <row r="300">
          <cell r="F300" t="str">
            <v>GNEP</v>
          </cell>
          <cell r="J300">
            <v>8.5762392000000007E-2</v>
          </cell>
        </row>
        <row r="301">
          <cell r="F301" t="str">
            <v>GCHO</v>
          </cell>
          <cell r="J301">
            <v>0.45505994400000005</v>
          </cell>
        </row>
        <row r="302">
          <cell r="F302" t="str">
            <v>DINH</v>
          </cell>
          <cell r="J302">
            <v>11.896992000000001</v>
          </cell>
        </row>
        <row r="303">
          <cell r="J303">
            <v>0</v>
          </cell>
        </row>
        <row r="304">
          <cell r="F304" t="str">
            <v>GVAN</v>
          </cell>
          <cell r="J304">
            <v>0</v>
          </cell>
        </row>
        <row r="305">
          <cell r="F305" t="str">
            <v>GNEP</v>
          </cell>
          <cell r="J305">
            <v>0</v>
          </cell>
        </row>
        <row r="306">
          <cell r="F306" t="str">
            <v>GCHO</v>
          </cell>
          <cell r="J306">
            <v>0</v>
          </cell>
        </row>
        <row r="307">
          <cell r="F307" t="str">
            <v>DINH</v>
          </cell>
          <cell r="J307">
            <v>0</v>
          </cell>
        </row>
        <row r="308">
          <cell r="J308">
            <v>178.50200000000004</v>
          </cell>
        </row>
        <row r="309">
          <cell r="F309" t="str">
            <v>GVAN</v>
          </cell>
          <cell r="J309">
            <v>1.4278731984000004</v>
          </cell>
        </row>
        <row r="310">
          <cell r="F310" t="str">
            <v>GNEP</v>
          </cell>
          <cell r="J310">
            <v>0.37860274200000016</v>
          </cell>
        </row>
        <row r="311">
          <cell r="F311" t="str">
            <v>GCHO</v>
          </cell>
          <cell r="J311">
            <v>0.60396151700000011</v>
          </cell>
        </row>
        <row r="312">
          <cell r="F312" t="str">
            <v>DINH</v>
          </cell>
          <cell r="J312">
            <v>27.043053000000004</v>
          </cell>
        </row>
        <row r="313">
          <cell r="J313">
            <v>297.49600000000004</v>
          </cell>
        </row>
        <row r="314">
          <cell r="F314" t="str">
            <v>GVAN</v>
          </cell>
          <cell r="J314">
            <v>2.3797300032000002</v>
          </cell>
        </row>
        <row r="315">
          <cell r="F315" t="str">
            <v>GNEP</v>
          </cell>
          <cell r="J315">
            <v>0.44770173040000005</v>
          </cell>
        </row>
        <row r="316">
          <cell r="F316" t="str">
            <v>GCHO</v>
          </cell>
          <cell r="J316">
            <v>1.4903359615999998</v>
          </cell>
        </row>
        <row r="317">
          <cell r="F317" t="str">
            <v>DINH</v>
          </cell>
          <cell r="J317">
            <v>45.070644000000001</v>
          </cell>
        </row>
        <row r="318">
          <cell r="J318">
            <v>26.538000000000007</v>
          </cell>
        </row>
        <row r="319">
          <cell r="F319" t="str">
            <v>GVAN</v>
          </cell>
          <cell r="J319">
            <v>0.21228276960000006</v>
          </cell>
        </row>
        <row r="320">
          <cell r="F320" t="str">
            <v>GNEP</v>
          </cell>
          <cell r="J320">
            <v>5.0658388200000015E-2</v>
          </cell>
        </row>
        <row r="321">
          <cell r="F321" t="str">
            <v>GCHO</v>
          </cell>
          <cell r="J321">
            <v>0.2565083466000001</v>
          </cell>
        </row>
        <row r="322">
          <cell r="F322" t="str">
            <v>DINH</v>
          </cell>
          <cell r="J322">
            <v>3.8302030020000011</v>
          </cell>
        </row>
        <row r="323">
          <cell r="J323">
            <v>0</v>
          </cell>
        </row>
        <row r="324">
          <cell r="F324" t="str">
            <v>GVAN</v>
          </cell>
          <cell r="J324">
            <v>0</v>
          </cell>
        </row>
        <row r="325">
          <cell r="F325" t="str">
            <v>GNEP</v>
          </cell>
          <cell r="J325">
            <v>0</v>
          </cell>
        </row>
        <row r="326">
          <cell r="F326" t="str">
            <v>GCHO</v>
          </cell>
          <cell r="J326">
            <v>0</v>
          </cell>
        </row>
        <row r="327">
          <cell r="F327" t="str">
            <v>DINH</v>
          </cell>
          <cell r="J327">
            <v>0</v>
          </cell>
        </row>
        <row r="328">
          <cell r="J328">
            <v>0</v>
          </cell>
        </row>
        <row r="329">
          <cell r="F329" t="str">
            <v>GVAN</v>
          </cell>
          <cell r="J329">
            <v>0</v>
          </cell>
        </row>
        <row r="330">
          <cell r="F330" t="str">
            <v>GNEP</v>
          </cell>
          <cell r="J330">
            <v>0</v>
          </cell>
        </row>
        <row r="331">
          <cell r="F331" t="str">
            <v>GCHO</v>
          </cell>
          <cell r="J331">
            <v>0</v>
          </cell>
        </row>
        <row r="332">
          <cell r="F332" t="str">
            <v>DINH</v>
          </cell>
          <cell r="J332">
            <v>0</v>
          </cell>
        </row>
        <row r="333">
          <cell r="J333">
            <v>0</v>
          </cell>
        </row>
        <row r="334">
          <cell r="F334" t="str">
            <v>GVAN</v>
          </cell>
          <cell r="J334">
            <v>0</v>
          </cell>
        </row>
        <row r="335">
          <cell r="F335" t="str">
            <v>GDAC</v>
          </cell>
          <cell r="J335">
            <v>0</v>
          </cell>
        </row>
        <row r="336">
          <cell r="F336" t="str">
            <v>DINH</v>
          </cell>
          <cell r="J336">
            <v>0</v>
          </cell>
        </row>
        <row r="337">
          <cell r="F337" t="str">
            <v>DDIA</v>
          </cell>
          <cell r="J337">
            <v>0</v>
          </cell>
        </row>
        <row r="338">
          <cell r="J338">
            <v>0</v>
          </cell>
        </row>
        <row r="339">
          <cell r="F339" t="str">
            <v>GVAN</v>
          </cell>
          <cell r="J339">
            <v>0</v>
          </cell>
        </row>
        <row r="340">
          <cell r="F340" t="str">
            <v>GDAC</v>
          </cell>
          <cell r="J340">
            <v>0</v>
          </cell>
        </row>
        <row r="341">
          <cell r="F341" t="str">
            <v>DINH</v>
          </cell>
          <cell r="J341">
            <v>0</v>
          </cell>
        </row>
        <row r="342">
          <cell r="F342" t="str">
            <v>DDIA</v>
          </cell>
          <cell r="J342">
            <v>0</v>
          </cell>
        </row>
        <row r="343">
          <cell r="J343">
            <v>401.08559999999994</v>
          </cell>
        </row>
        <row r="344">
          <cell r="F344" t="str">
            <v>GVAN</v>
          </cell>
          <cell r="J344">
            <v>3.1924809417599995</v>
          </cell>
        </row>
        <row r="345">
          <cell r="F345" t="str">
            <v>GNEP</v>
          </cell>
          <cell r="J345">
            <v>0.76587295319999993</v>
          </cell>
        </row>
        <row r="346">
          <cell r="F346" t="str">
            <v>GCHO</v>
          </cell>
          <cell r="J346">
            <v>1.43905502424</v>
          </cell>
        </row>
        <row r="347">
          <cell r="F347" t="str">
            <v>DINH</v>
          </cell>
          <cell r="J347">
            <v>69.049493096399999</v>
          </cell>
        </row>
        <row r="348">
          <cell r="J348">
            <v>0</v>
          </cell>
        </row>
        <row r="349">
          <cell r="F349" t="str">
            <v>GVAN</v>
          </cell>
          <cell r="J349">
            <v>0</v>
          </cell>
        </row>
        <row r="350">
          <cell r="F350" t="str">
            <v>GNEP</v>
          </cell>
          <cell r="J350">
            <v>0</v>
          </cell>
        </row>
        <row r="351">
          <cell r="F351" t="str">
            <v>GCHO</v>
          </cell>
          <cell r="J351">
            <v>0</v>
          </cell>
        </row>
        <row r="352">
          <cell r="F352" t="str">
            <v>DINH</v>
          </cell>
          <cell r="J352">
            <v>0</v>
          </cell>
        </row>
        <row r="353">
          <cell r="J353">
            <v>69.132999999999996</v>
          </cell>
        </row>
        <row r="354">
          <cell r="F354" t="str">
            <v>GVAN</v>
          </cell>
          <cell r="J354">
            <v>8.5883925899999991E-2</v>
          </cell>
        </row>
        <row r="355">
          <cell r="F355" t="str">
            <v>DINH</v>
          </cell>
          <cell r="J355">
            <v>0.111718928</v>
          </cell>
        </row>
        <row r="356">
          <cell r="J356">
            <v>270.60000000000002</v>
          </cell>
        </row>
        <row r="357">
          <cell r="F357" t="str">
            <v>SAHI</v>
          </cell>
          <cell r="J357">
            <v>49.069251000000001</v>
          </cell>
        </row>
        <row r="358">
          <cell r="F358" t="str">
            <v>SAHI</v>
          </cell>
          <cell r="J358">
            <v>46.256363999999998</v>
          </cell>
        </row>
        <row r="359">
          <cell r="F359" t="str">
            <v>QHAN</v>
          </cell>
          <cell r="J359">
            <v>5.3984699999999988</v>
          </cell>
        </row>
        <row r="360">
          <cell r="J360">
            <v>0</v>
          </cell>
        </row>
        <row r="361">
          <cell r="F361" t="str">
            <v>KEMB</v>
          </cell>
          <cell r="J361">
            <v>0</v>
          </cell>
        </row>
        <row r="362">
          <cell r="F362" t="str">
            <v>GCCT</v>
          </cell>
          <cell r="J362">
            <v>0</v>
          </cell>
        </row>
        <row r="363">
          <cell r="F363" t="str">
            <v>OXY</v>
          </cell>
          <cell r="J363">
            <v>0</v>
          </cell>
        </row>
        <row r="364">
          <cell r="F364" t="str">
            <v>DDEN</v>
          </cell>
          <cell r="J364">
            <v>0</v>
          </cell>
        </row>
        <row r="365">
          <cell r="F365" t="str">
            <v>QHAN</v>
          </cell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F371" t="str">
            <v>GOKE</v>
          </cell>
          <cell r="J371">
            <v>0</v>
          </cell>
        </row>
        <row r="372">
          <cell r="F372" t="str">
            <v>DDIA</v>
          </cell>
          <cell r="J372">
            <v>0</v>
          </cell>
        </row>
        <row r="373">
          <cell r="J373">
            <v>0</v>
          </cell>
        </row>
        <row r="374">
          <cell r="F374" t="str">
            <v>SAHI</v>
          </cell>
          <cell r="J374">
            <v>0</v>
          </cell>
        </row>
        <row r="375">
          <cell r="F375" t="str">
            <v>OXY</v>
          </cell>
          <cell r="J375">
            <v>0</v>
          </cell>
        </row>
        <row r="376">
          <cell r="F376" t="str">
            <v>DDEN</v>
          </cell>
          <cell r="J376">
            <v>0</v>
          </cell>
        </row>
        <row r="377">
          <cell r="J377">
            <v>0</v>
          </cell>
        </row>
        <row r="378">
          <cell r="F378" t="str">
            <v>SAHI</v>
          </cell>
          <cell r="J378">
            <v>0</v>
          </cell>
        </row>
        <row r="379">
          <cell r="F379" t="str">
            <v>OXY</v>
          </cell>
          <cell r="J379">
            <v>0</v>
          </cell>
        </row>
        <row r="380">
          <cell r="F380" t="str">
            <v>DDEN</v>
          </cell>
          <cell r="J380">
            <v>0</v>
          </cell>
        </row>
        <row r="381">
          <cell r="F381" t="str">
            <v>QHAN</v>
          </cell>
          <cell r="J381">
            <v>0</v>
          </cell>
        </row>
        <row r="382">
          <cell r="J382">
            <v>2.9193200000000004</v>
          </cell>
        </row>
        <row r="383">
          <cell r="F383" t="str">
            <v>SAHI</v>
          </cell>
          <cell r="J383">
            <v>2977.7064000000005</v>
          </cell>
        </row>
        <row r="384">
          <cell r="F384" t="str">
            <v>OXY</v>
          </cell>
          <cell r="J384">
            <v>1.4012736000000003</v>
          </cell>
        </row>
        <row r="385">
          <cell r="F385" t="str">
            <v>DDEN</v>
          </cell>
          <cell r="J385">
            <v>5.6342876000000013</v>
          </cell>
        </row>
        <row r="386">
          <cell r="F386" t="str">
            <v>QHAN</v>
          </cell>
          <cell r="J386">
            <v>90.236181200000019</v>
          </cell>
        </row>
        <row r="387">
          <cell r="J387">
            <v>0</v>
          </cell>
        </row>
        <row r="388">
          <cell r="F388" t="str">
            <v>SAHI</v>
          </cell>
          <cell r="J388">
            <v>0</v>
          </cell>
        </row>
        <row r="389">
          <cell r="F389" t="str">
            <v>OXY</v>
          </cell>
          <cell r="J389">
            <v>0</v>
          </cell>
        </row>
        <row r="390">
          <cell r="F390" t="str">
            <v>DDEN</v>
          </cell>
          <cell r="J390">
            <v>0</v>
          </cell>
        </row>
        <row r="391">
          <cell r="F391" t="str">
            <v>QHAN</v>
          </cell>
          <cell r="J391">
            <v>0</v>
          </cell>
        </row>
        <row r="392">
          <cell r="J392">
            <v>0</v>
          </cell>
        </row>
        <row r="393">
          <cell r="F393" t="str">
            <v>LB40</v>
          </cell>
          <cell r="J393">
            <v>0</v>
          </cell>
        </row>
        <row r="394">
          <cell r="F394" t="str">
            <v>QHAN</v>
          </cell>
          <cell r="J394">
            <v>0</v>
          </cell>
        </row>
        <row r="395">
          <cell r="F395" t="str">
            <v>OXY</v>
          </cell>
          <cell r="J395">
            <v>0</v>
          </cell>
        </row>
        <row r="396">
          <cell r="F396" t="str">
            <v>DDEN</v>
          </cell>
          <cell r="J396">
            <v>0</v>
          </cell>
        </row>
        <row r="397">
          <cell r="J397">
            <v>0</v>
          </cell>
        </row>
        <row r="398">
          <cell r="F398" t="str">
            <v>BM20-80</v>
          </cell>
          <cell r="J398">
            <v>0</v>
          </cell>
        </row>
        <row r="399">
          <cell r="F399" t="str">
            <v>QHAN</v>
          </cell>
          <cell r="J399">
            <v>0</v>
          </cell>
        </row>
        <row r="400">
          <cell r="F400" t="str">
            <v>SAHI</v>
          </cell>
          <cell r="J400">
            <v>0</v>
          </cell>
        </row>
        <row r="401">
          <cell r="J401">
            <v>0</v>
          </cell>
        </row>
        <row r="402">
          <cell r="F402" t="str">
            <v>QHAN</v>
          </cell>
          <cell r="J402">
            <v>0</v>
          </cell>
        </row>
        <row r="403">
          <cell r="F403" t="str">
            <v>SAHI</v>
          </cell>
          <cell r="J403">
            <v>0</v>
          </cell>
        </row>
        <row r="404">
          <cell r="J404">
            <v>1.7270000000000003</v>
          </cell>
        </row>
        <row r="405">
          <cell r="F405" t="str">
            <v>QHAN</v>
          </cell>
          <cell r="J405">
            <v>21.760200000000005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2.2131652000000006</v>
          </cell>
        </row>
        <row r="409">
          <cell r="F409" t="str">
            <v>QHAN</v>
          </cell>
          <cell r="J409">
            <v>46.476469200000011</v>
          </cell>
        </row>
        <row r="410">
          <cell r="J410">
            <v>0</v>
          </cell>
        </row>
        <row r="411">
          <cell r="F411" t="str">
            <v>IndeMastic-L</v>
          </cell>
          <cell r="J411">
            <v>0</v>
          </cell>
        </row>
        <row r="412">
          <cell r="F412" t="str">
            <v>IndeMastic-P</v>
          </cell>
          <cell r="J412">
            <v>0</v>
          </cell>
        </row>
        <row r="413">
          <cell r="F413" t="str">
            <v>ARGO-P</v>
          </cell>
          <cell r="J413">
            <v>0</v>
          </cell>
        </row>
        <row r="414">
          <cell r="J414">
            <v>0</v>
          </cell>
        </row>
        <row r="415">
          <cell r="F415" t="str">
            <v>IndeMastic-L</v>
          </cell>
          <cell r="J415">
            <v>0</v>
          </cell>
        </row>
        <row r="416">
          <cell r="F416" t="str">
            <v>IndeMastic-P</v>
          </cell>
          <cell r="J416">
            <v>0</v>
          </cell>
        </row>
        <row r="417">
          <cell r="J417">
            <v>0</v>
          </cell>
        </row>
        <row r="418">
          <cell r="F418" t="str">
            <v>TOLEM</v>
          </cell>
          <cell r="J418">
            <v>0</v>
          </cell>
        </row>
        <row r="419">
          <cell r="F419" t="str">
            <v>TOLEU</v>
          </cell>
          <cell r="J419">
            <v>0</v>
          </cell>
        </row>
        <row r="420">
          <cell r="F420" t="str">
            <v>ÑVIT</v>
          </cell>
          <cell r="J420">
            <v>0</v>
          </cell>
        </row>
        <row r="421">
          <cell r="J421">
            <v>0</v>
          </cell>
        </row>
        <row r="422">
          <cell r="F422" t="str">
            <v>TOLEM</v>
          </cell>
          <cell r="J422">
            <v>0</v>
          </cell>
        </row>
        <row r="423">
          <cell r="F423" t="str">
            <v>TOLEU</v>
          </cell>
          <cell r="J423">
            <v>0</v>
          </cell>
        </row>
        <row r="424">
          <cell r="F424" t="str">
            <v>ÑVIT</v>
          </cell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153.21600000000001</v>
          </cell>
        </row>
        <row r="428">
          <cell r="J428">
            <v>2.6046720000000003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101.67999999999999</v>
          </cell>
        </row>
        <row r="434">
          <cell r="J434">
            <v>1.8393911999999997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F458" t="str">
            <v>GM10x20</v>
          </cell>
          <cell r="J458">
            <v>0</v>
          </cell>
        </row>
        <row r="459">
          <cell r="F459" t="str">
            <v>XMTR</v>
          </cell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F462" t="str">
            <v>GM15x15</v>
          </cell>
          <cell r="J462">
            <v>0</v>
          </cell>
        </row>
        <row r="463">
          <cell r="F463" t="str">
            <v>XMTR</v>
          </cell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F466" t="str">
            <v>GM15x20</v>
          </cell>
          <cell r="J466">
            <v>0</v>
          </cell>
        </row>
        <row r="467">
          <cell r="F467" t="str">
            <v>XMTR</v>
          </cell>
          <cell r="J467">
            <v>0</v>
          </cell>
        </row>
        <row r="468">
          <cell r="J468">
            <v>0</v>
          </cell>
        </row>
        <row r="469">
          <cell r="J469">
            <v>44.412000000000006</v>
          </cell>
        </row>
        <row r="470">
          <cell r="J470">
            <v>0.7176979200000001</v>
          </cell>
        </row>
        <row r="471">
          <cell r="J471">
            <v>0</v>
          </cell>
        </row>
        <row r="472">
          <cell r="F472" t="str">
            <v>XM30</v>
          </cell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F475" t="str">
            <v>XM30</v>
          </cell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F478" t="str">
            <v>XM30</v>
          </cell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128.71199999999999</v>
          </cell>
        </row>
        <row r="485">
          <cell r="F485" t="str">
            <v>XM30</v>
          </cell>
          <cell r="J485">
            <v>38.999735999999999</v>
          </cell>
        </row>
        <row r="486">
          <cell r="J486">
            <v>3.2178</v>
          </cell>
        </row>
        <row r="487">
          <cell r="J487">
            <v>283.74900000000002</v>
          </cell>
        </row>
        <row r="488">
          <cell r="F488" t="str">
            <v>XM30</v>
          </cell>
          <cell r="J488">
            <v>85.975947000000005</v>
          </cell>
        </row>
        <row r="489">
          <cell r="J489">
            <v>7.0937250000000001</v>
          </cell>
        </row>
        <row r="490">
          <cell r="J490">
            <v>0</v>
          </cell>
        </row>
        <row r="491">
          <cell r="F491" t="str">
            <v>XMTR</v>
          </cell>
          <cell r="J491">
            <v>0</v>
          </cell>
        </row>
        <row r="492">
          <cell r="F492" t="str">
            <v>DTRA</v>
          </cell>
          <cell r="J492">
            <v>0</v>
          </cell>
        </row>
        <row r="493">
          <cell r="F493" t="str">
            <v>BOTD</v>
          </cell>
          <cell r="J493">
            <v>0</v>
          </cell>
        </row>
        <row r="494">
          <cell r="F494" t="str">
            <v>BOTM</v>
          </cell>
          <cell r="J494">
            <v>0</v>
          </cell>
        </row>
        <row r="495">
          <cell r="J495">
            <v>0</v>
          </cell>
        </row>
        <row r="496">
          <cell r="F496" t="str">
            <v>XMTR</v>
          </cell>
          <cell r="J496">
            <v>0</v>
          </cell>
        </row>
        <row r="497">
          <cell r="F497" t="str">
            <v>DTRA</v>
          </cell>
          <cell r="J497">
            <v>0</v>
          </cell>
        </row>
        <row r="498">
          <cell r="F498" t="str">
            <v>BOTD</v>
          </cell>
          <cell r="J498">
            <v>0</v>
          </cell>
        </row>
        <row r="499">
          <cell r="F499" t="str">
            <v>BOTM</v>
          </cell>
          <cell r="J499">
            <v>0</v>
          </cell>
        </row>
        <row r="500">
          <cell r="J500">
            <v>0</v>
          </cell>
        </row>
        <row r="501">
          <cell r="F501" t="str">
            <v>GNUN</v>
          </cell>
          <cell r="J501">
            <v>0</v>
          </cell>
        </row>
        <row r="502">
          <cell r="F502" t="str">
            <v>XM30</v>
          </cell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F505" t="str">
            <v>GNUN</v>
          </cell>
          <cell r="J505">
            <v>0</v>
          </cell>
        </row>
        <row r="506">
          <cell r="F506" t="str">
            <v>XM30</v>
          </cell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F509" t="str">
            <v>GA30</v>
          </cell>
          <cell r="J509">
            <v>0</v>
          </cell>
        </row>
        <row r="510">
          <cell r="F510" t="str">
            <v>XMTR</v>
          </cell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F513" t="str">
            <v>TCNh</v>
          </cell>
          <cell r="J513">
            <v>0</v>
          </cell>
        </row>
        <row r="514">
          <cell r="F514" t="str">
            <v>Kh-AL</v>
          </cell>
          <cell r="J514">
            <v>0</v>
          </cell>
        </row>
        <row r="515">
          <cell r="F515" t="str">
            <v>BL12800</v>
          </cell>
          <cell r="J515">
            <v>0</v>
          </cell>
        </row>
        <row r="516">
          <cell r="J516">
            <v>0</v>
          </cell>
        </row>
        <row r="517">
          <cell r="F517" t="str">
            <v>BMAU</v>
          </cell>
          <cell r="J517">
            <v>0</v>
          </cell>
        </row>
        <row r="518">
          <cell r="F518" t="str">
            <v>VOIB</v>
          </cell>
          <cell r="J518">
            <v>0</v>
          </cell>
        </row>
        <row r="519">
          <cell r="F519" t="str">
            <v>ADAO</v>
          </cell>
          <cell r="J519">
            <v>0</v>
          </cell>
        </row>
        <row r="520">
          <cell r="J520">
            <v>0</v>
          </cell>
        </row>
        <row r="521">
          <cell r="F521" t="str">
            <v>VOIB</v>
          </cell>
          <cell r="J521">
            <v>0</v>
          </cell>
        </row>
        <row r="522">
          <cell r="F522" t="str">
            <v>ADAO</v>
          </cell>
          <cell r="J522">
            <v>0</v>
          </cell>
        </row>
        <row r="523">
          <cell r="J523">
            <v>0</v>
          </cell>
        </row>
        <row r="524">
          <cell r="F524" t="str">
            <v>MACT</v>
          </cell>
          <cell r="J524">
            <v>0</v>
          </cell>
        </row>
        <row r="525">
          <cell r="F525" t="str">
            <v>GIAN</v>
          </cell>
          <cell r="J525">
            <v>0</v>
          </cell>
        </row>
        <row r="526">
          <cell r="J526">
            <v>0</v>
          </cell>
        </row>
        <row r="527">
          <cell r="F527" t="str">
            <v>MACT</v>
          </cell>
          <cell r="J527">
            <v>0</v>
          </cell>
        </row>
        <row r="528">
          <cell r="F528" t="str">
            <v>GIAN</v>
          </cell>
          <cell r="J528">
            <v>0</v>
          </cell>
        </row>
        <row r="529">
          <cell r="J529">
            <v>0</v>
          </cell>
        </row>
        <row r="530">
          <cell r="F530" t="str">
            <v>XMTR</v>
          </cell>
          <cell r="J530">
            <v>0</v>
          </cell>
        </row>
        <row r="531">
          <cell r="F531" t="str">
            <v>GIAN</v>
          </cell>
          <cell r="J531">
            <v>0</v>
          </cell>
        </row>
        <row r="532">
          <cell r="F532" t="str">
            <v>BOTP</v>
          </cell>
          <cell r="J532">
            <v>0</v>
          </cell>
        </row>
        <row r="533">
          <cell r="F533" t="str">
            <v>VOIC</v>
          </cell>
          <cell r="J533">
            <v>0</v>
          </cell>
        </row>
        <row r="534">
          <cell r="J534">
            <v>0</v>
          </cell>
        </row>
        <row r="535">
          <cell r="F535" t="str">
            <v>XMTR</v>
          </cell>
          <cell r="J535">
            <v>0</v>
          </cell>
        </row>
        <row r="536">
          <cell r="F536" t="str">
            <v>GIAN</v>
          </cell>
          <cell r="J536">
            <v>0</v>
          </cell>
        </row>
        <row r="537">
          <cell r="F537" t="str">
            <v>BOTP</v>
          </cell>
          <cell r="J537">
            <v>0</v>
          </cell>
        </row>
        <row r="538">
          <cell r="F538" t="str">
            <v>VOIC</v>
          </cell>
          <cell r="J538">
            <v>0</v>
          </cell>
        </row>
        <row r="539">
          <cell r="J539">
            <v>245.96563200000003</v>
          </cell>
        </row>
        <row r="540">
          <cell r="F540" t="str">
            <v>SONR</v>
          </cell>
          <cell r="J540">
            <v>40.741747284480006</v>
          </cell>
        </row>
        <row r="541">
          <cell r="F541" t="str">
            <v>XANG</v>
          </cell>
          <cell r="J541">
            <v>29.314184021759999</v>
          </cell>
        </row>
        <row r="542">
          <cell r="J542">
            <v>231.45144000000002</v>
          </cell>
        </row>
        <row r="543">
          <cell r="F543" t="str">
            <v>SOND</v>
          </cell>
          <cell r="J543">
            <v>38.337616521600005</v>
          </cell>
        </row>
        <row r="544">
          <cell r="F544" t="str">
            <v>XANG</v>
          </cell>
          <cell r="J544">
            <v>27.584382619199999</v>
          </cell>
        </row>
        <row r="545">
          <cell r="J545">
            <v>0</v>
          </cell>
        </row>
        <row r="546">
          <cell r="F546" t="str">
            <v>SOND</v>
          </cell>
          <cell r="J546">
            <v>0</v>
          </cell>
        </row>
        <row r="547">
          <cell r="F547" t="str">
            <v>XANG</v>
          </cell>
          <cell r="J547">
            <v>0</v>
          </cell>
        </row>
        <row r="548">
          <cell r="J548">
            <v>0</v>
          </cell>
        </row>
        <row r="549">
          <cell r="F549" t="str">
            <v>SONN</v>
          </cell>
          <cell r="J549">
            <v>0</v>
          </cell>
        </row>
        <row r="550">
          <cell r="J550">
            <v>0</v>
          </cell>
        </row>
        <row r="551">
          <cell r="F551" t="str">
            <v>FLIN</v>
          </cell>
          <cell r="J551">
            <v>0</v>
          </cell>
        </row>
        <row r="552">
          <cell r="J552">
            <v>0</v>
          </cell>
        </row>
        <row r="553">
          <cell r="F553" t="str">
            <v>BTUM</v>
          </cell>
          <cell r="J553">
            <v>0</v>
          </cell>
        </row>
        <row r="554">
          <cell r="F554" t="str">
            <v>BOTD</v>
          </cell>
          <cell r="J554">
            <v>0</v>
          </cell>
        </row>
        <row r="555">
          <cell r="F555" t="str">
            <v>CUID</v>
          </cell>
          <cell r="J555">
            <v>0</v>
          </cell>
        </row>
        <row r="556">
          <cell r="J556">
            <v>0.457812</v>
          </cell>
        </row>
        <row r="557">
          <cell r="F557" t="str">
            <v>BTUM</v>
          </cell>
          <cell r="J557">
            <v>0.72105390000000003</v>
          </cell>
        </row>
        <row r="558">
          <cell r="F558" t="str">
            <v>GIAD</v>
          </cell>
          <cell r="J558">
            <v>0.57134937600000002</v>
          </cell>
        </row>
        <row r="559">
          <cell r="F559" t="str">
            <v>BOTD</v>
          </cell>
          <cell r="J559">
            <v>0.41431986000000004</v>
          </cell>
        </row>
        <row r="560">
          <cell r="F560" t="str">
            <v>CUID</v>
          </cell>
          <cell r="J560">
            <v>0.68671800000000005</v>
          </cell>
        </row>
        <row r="561">
          <cell r="J561">
            <v>0</v>
          </cell>
        </row>
        <row r="562">
          <cell r="F562" t="str">
            <v>BTUM</v>
          </cell>
          <cell r="J562">
            <v>0</v>
          </cell>
        </row>
        <row r="563">
          <cell r="F563" t="str">
            <v>GIAD</v>
          </cell>
          <cell r="J563">
            <v>0</v>
          </cell>
        </row>
        <row r="564">
          <cell r="F564" t="str">
            <v>BOTD</v>
          </cell>
          <cell r="J564">
            <v>0</v>
          </cell>
        </row>
        <row r="565">
          <cell r="F565" t="str">
            <v>CUID</v>
          </cell>
          <cell r="J565">
            <v>0</v>
          </cell>
        </row>
        <row r="566">
          <cell r="J566">
            <v>0</v>
          </cell>
        </row>
        <row r="567">
          <cell r="F567" t="str">
            <v>FLIN</v>
          </cell>
          <cell r="J567">
            <v>0</v>
          </cell>
        </row>
        <row r="568">
          <cell r="F568" t="str">
            <v>GIAD</v>
          </cell>
          <cell r="J568">
            <v>0</v>
          </cell>
        </row>
        <row r="569">
          <cell r="F569" t="str">
            <v>BOTD</v>
          </cell>
          <cell r="J569">
            <v>0</v>
          </cell>
        </row>
        <row r="570">
          <cell r="F570" t="str">
            <v>CUID</v>
          </cell>
          <cell r="J570">
            <v>0</v>
          </cell>
        </row>
        <row r="571">
          <cell r="J571">
            <v>0</v>
          </cell>
        </row>
        <row r="572">
          <cell r="F572" t="str">
            <v>BTUM</v>
          </cell>
          <cell r="J572">
            <v>0</v>
          </cell>
        </row>
        <row r="573">
          <cell r="F573" t="str">
            <v>DGAI</v>
          </cell>
          <cell r="J573">
            <v>0</v>
          </cell>
        </row>
        <row r="574">
          <cell r="F574" t="str">
            <v>CUID</v>
          </cell>
          <cell r="J574">
            <v>0</v>
          </cell>
        </row>
        <row r="575">
          <cell r="J575">
            <v>0</v>
          </cell>
        </row>
        <row r="576">
          <cell r="F576" t="str">
            <v>BTUM</v>
          </cell>
          <cell r="J576">
            <v>0</v>
          </cell>
        </row>
        <row r="577">
          <cell r="F577" t="str">
            <v>DGAI</v>
          </cell>
          <cell r="J577">
            <v>0</v>
          </cell>
        </row>
        <row r="578">
          <cell r="F578" t="str">
            <v>CUID</v>
          </cell>
          <cell r="J578">
            <v>0</v>
          </cell>
        </row>
        <row r="579">
          <cell r="J579">
            <v>12</v>
          </cell>
        </row>
        <row r="580">
          <cell r="F580" t="str">
            <v>BTUM</v>
          </cell>
          <cell r="J580">
            <v>72</v>
          </cell>
        </row>
        <row r="581">
          <cell r="F581" t="str">
            <v>CUID</v>
          </cell>
          <cell r="J581">
            <v>274.44</v>
          </cell>
        </row>
        <row r="582">
          <cell r="J582">
            <v>0</v>
          </cell>
        </row>
        <row r="583">
          <cell r="F583" t="str">
            <v>DA24</v>
          </cell>
          <cell r="J583">
            <v>0</v>
          </cell>
        </row>
        <row r="584">
          <cell r="J584">
            <v>0</v>
          </cell>
        </row>
        <row r="585">
          <cell r="F585" t="str">
            <v>VDKT</v>
          </cell>
          <cell r="J585">
            <v>0</v>
          </cell>
        </row>
        <row r="586">
          <cell r="J586">
            <v>0</v>
          </cell>
        </row>
        <row r="587">
          <cell r="F587" t="str">
            <v>DURASEAL</v>
          </cell>
          <cell r="J587">
            <v>0</v>
          </cell>
        </row>
        <row r="588">
          <cell r="J588">
            <v>0</v>
          </cell>
        </row>
        <row r="589">
          <cell r="F589" t="str">
            <v>STK25</v>
          </cell>
          <cell r="J589">
            <v>0</v>
          </cell>
        </row>
        <row r="590">
          <cell r="F590" t="str">
            <v>SOND</v>
          </cell>
          <cell r="J590">
            <v>0</v>
          </cell>
        </row>
        <row r="591">
          <cell r="F591" t="str">
            <v>QHAN</v>
          </cell>
          <cell r="J591">
            <v>0</v>
          </cell>
        </row>
        <row r="592">
          <cell r="F592" t="str">
            <v>OXY</v>
          </cell>
          <cell r="J592">
            <v>0</v>
          </cell>
        </row>
        <row r="593">
          <cell r="F593" t="str">
            <v>DDEN</v>
          </cell>
          <cell r="J593">
            <v>0</v>
          </cell>
        </row>
        <row r="594">
          <cell r="J594">
            <v>0.31</v>
          </cell>
        </row>
        <row r="595">
          <cell r="F595" t="str">
            <v>STK50</v>
          </cell>
          <cell r="J595">
            <v>0.31154999999999994</v>
          </cell>
        </row>
        <row r="596">
          <cell r="F596" t="str">
            <v>SOND</v>
          </cell>
          <cell r="J596">
            <v>0.84741599999999995</v>
          </cell>
        </row>
        <row r="597">
          <cell r="F597" t="str">
            <v>QHAN</v>
          </cell>
          <cell r="J597">
            <v>0.25296000000000002</v>
          </cell>
        </row>
        <row r="598">
          <cell r="F598" t="str">
            <v>OXY</v>
          </cell>
          <cell r="J598">
            <v>2.87742E-2</v>
          </cell>
        </row>
        <row r="599">
          <cell r="F599" t="str">
            <v>DDEN</v>
          </cell>
          <cell r="J599">
            <v>0.14229</v>
          </cell>
        </row>
        <row r="600">
          <cell r="J600">
            <v>0</v>
          </cell>
        </row>
        <row r="601">
          <cell r="F601" t="str">
            <v>STK80</v>
          </cell>
          <cell r="J601">
            <v>0</v>
          </cell>
        </row>
        <row r="602">
          <cell r="F602" t="str">
            <v>SOND</v>
          </cell>
          <cell r="J602">
            <v>0</v>
          </cell>
        </row>
        <row r="603">
          <cell r="F603" t="str">
            <v>QHAN</v>
          </cell>
          <cell r="J603">
            <v>0</v>
          </cell>
        </row>
        <row r="604">
          <cell r="F604" t="str">
            <v>OXY</v>
          </cell>
          <cell r="J604">
            <v>0</v>
          </cell>
        </row>
        <row r="605">
          <cell r="F605" t="str">
            <v>DDEN</v>
          </cell>
          <cell r="J605">
            <v>0</v>
          </cell>
        </row>
        <row r="606">
          <cell r="J606">
            <v>0</v>
          </cell>
        </row>
        <row r="607">
          <cell r="F607" t="str">
            <v>STK100</v>
          </cell>
          <cell r="J607">
            <v>0</v>
          </cell>
        </row>
        <row r="608">
          <cell r="F608" t="str">
            <v>SOND</v>
          </cell>
          <cell r="J608">
            <v>0</v>
          </cell>
        </row>
        <row r="609">
          <cell r="F609" t="str">
            <v>QHAN</v>
          </cell>
          <cell r="J609">
            <v>0</v>
          </cell>
        </row>
        <row r="610">
          <cell r="F610" t="str">
            <v>OXY</v>
          </cell>
          <cell r="J610">
            <v>0</v>
          </cell>
        </row>
        <row r="611">
          <cell r="F611" t="str">
            <v>DDEN</v>
          </cell>
          <cell r="J611">
            <v>0</v>
          </cell>
        </row>
        <row r="612">
          <cell r="J612">
            <v>0</v>
          </cell>
        </row>
        <row r="613">
          <cell r="F613" t="str">
            <v>STK140</v>
          </cell>
          <cell r="J613">
            <v>0</v>
          </cell>
        </row>
        <row r="614">
          <cell r="F614" t="str">
            <v>SOND</v>
          </cell>
          <cell r="J614">
            <v>0</v>
          </cell>
        </row>
        <row r="615">
          <cell r="F615" t="str">
            <v>QHAN</v>
          </cell>
          <cell r="J615">
            <v>0</v>
          </cell>
        </row>
        <row r="616">
          <cell r="F616" t="str">
            <v>OXY</v>
          </cell>
          <cell r="J616">
            <v>0</v>
          </cell>
        </row>
        <row r="617">
          <cell r="F617" t="str">
            <v>DDEN</v>
          </cell>
          <cell r="J617">
            <v>0</v>
          </cell>
        </row>
        <row r="618">
          <cell r="J618">
            <v>0</v>
          </cell>
        </row>
        <row r="619">
          <cell r="F619" t="str">
            <v>STK200</v>
          </cell>
          <cell r="J619">
            <v>0</v>
          </cell>
        </row>
        <row r="620">
          <cell r="F620" t="str">
            <v>SOND</v>
          </cell>
          <cell r="J620">
            <v>0</v>
          </cell>
        </row>
        <row r="621">
          <cell r="F621" t="str">
            <v>QHAN</v>
          </cell>
          <cell r="J621">
            <v>0</v>
          </cell>
        </row>
        <row r="622">
          <cell r="F622" t="str">
            <v>OXY</v>
          </cell>
          <cell r="J622">
            <v>0</v>
          </cell>
        </row>
        <row r="623">
          <cell r="F623" t="str">
            <v>DDEN</v>
          </cell>
          <cell r="J623">
            <v>0</v>
          </cell>
        </row>
        <row r="624">
          <cell r="J624">
            <v>0</v>
          </cell>
        </row>
        <row r="625">
          <cell r="F625" t="str">
            <v>STK250</v>
          </cell>
          <cell r="J625">
            <v>0</v>
          </cell>
        </row>
        <row r="626">
          <cell r="F626" t="str">
            <v>SOND</v>
          </cell>
          <cell r="J626">
            <v>0</v>
          </cell>
        </row>
        <row r="627">
          <cell r="F627" t="str">
            <v>QHAN</v>
          </cell>
          <cell r="J627">
            <v>0</v>
          </cell>
        </row>
        <row r="628">
          <cell r="F628" t="str">
            <v>OXY</v>
          </cell>
          <cell r="J628">
            <v>0</v>
          </cell>
        </row>
        <row r="629">
          <cell r="F629" t="str">
            <v>DDEN</v>
          </cell>
          <cell r="J629">
            <v>0</v>
          </cell>
        </row>
        <row r="630">
          <cell r="J630">
            <v>0.03</v>
          </cell>
        </row>
        <row r="631">
          <cell r="F631" t="str">
            <v>STK25</v>
          </cell>
          <cell r="J631">
            <v>3.0149999999999996E-2</v>
          </cell>
        </row>
        <row r="632">
          <cell r="F632" t="str">
            <v>BTUM</v>
          </cell>
          <cell r="J632">
            <v>1.2239999999999998</v>
          </cell>
        </row>
        <row r="633">
          <cell r="F633" t="str">
            <v>XANG</v>
          </cell>
          <cell r="J633">
            <v>0.12852</v>
          </cell>
        </row>
        <row r="634">
          <cell r="F634" t="str">
            <v>CUID</v>
          </cell>
          <cell r="J634">
            <v>0.55079999999999985</v>
          </cell>
        </row>
        <row r="635">
          <cell r="F635" t="str">
            <v>QHAN</v>
          </cell>
          <cell r="J635">
            <v>1.3525199999999998E-2</v>
          </cell>
        </row>
        <row r="636">
          <cell r="F636" t="str">
            <v>OXY</v>
          </cell>
          <cell r="J636">
            <v>1.5911999999999996E-3</v>
          </cell>
        </row>
        <row r="637">
          <cell r="F637" t="str">
            <v>DDEN</v>
          </cell>
          <cell r="J637">
            <v>7.1603999999999999E-3</v>
          </cell>
        </row>
        <row r="638">
          <cell r="J638">
            <v>0</v>
          </cell>
        </row>
        <row r="639">
          <cell r="F639" t="str">
            <v>STK80</v>
          </cell>
          <cell r="J639">
            <v>0</v>
          </cell>
        </row>
        <row r="640">
          <cell r="F640" t="str">
            <v>BTUM</v>
          </cell>
          <cell r="J640">
            <v>0</v>
          </cell>
        </row>
        <row r="641">
          <cell r="F641" t="str">
            <v>XANG</v>
          </cell>
          <cell r="J641">
            <v>0</v>
          </cell>
        </row>
        <row r="642">
          <cell r="F642" t="str">
            <v>CUID</v>
          </cell>
          <cell r="J642">
            <v>0</v>
          </cell>
        </row>
        <row r="643">
          <cell r="F643" t="str">
            <v>QHAN</v>
          </cell>
          <cell r="J643">
            <v>0</v>
          </cell>
        </row>
        <row r="644">
          <cell r="F644" t="str">
            <v>OXY</v>
          </cell>
          <cell r="J644">
            <v>0</v>
          </cell>
        </row>
        <row r="645">
          <cell r="F645" t="str">
            <v>DDEN</v>
          </cell>
          <cell r="J645">
            <v>0</v>
          </cell>
        </row>
        <row r="646">
          <cell r="J646">
            <v>0</v>
          </cell>
        </row>
        <row r="647">
          <cell r="F647" t="str">
            <v>STK100</v>
          </cell>
          <cell r="J647">
            <v>0</v>
          </cell>
        </row>
        <row r="648">
          <cell r="F648" t="str">
            <v>BTUM</v>
          </cell>
          <cell r="J648">
            <v>0</v>
          </cell>
        </row>
        <row r="649">
          <cell r="F649" t="str">
            <v>XANG</v>
          </cell>
          <cell r="J649">
            <v>0</v>
          </cell>
        </row>
        <row r="650">
          <cell r="F650" t="str">
            <v>CUID</v>
          </cell>
          <cell r="J650">
            <v>0</v>
          </cell>
        </row>
        <row r="651">
          <cell r="F651" t="str">
            <v>QHAN</v>
          </cell>
          <cell r="J651">
            <v>0</v>
          </cell>
        </row>
        <row r="652">
          <cell r="F652" t="str">
            <v>OXY</v>
          </cell>
          <cell r="J652">
            <v>0</v>
          </cell>
        </row>
        <row r="653">
          <cell r="F653" t="str">
            <v>DDEN</v>
          </cell>
          <cell r="J653">
            <v>0</v>
          </cell>
        </row>
        <row r="654">
          <cell r="J654">
            <v>0.3</v>
          </cell>
        </row>
        <row r="655">
          <cell r="F655" t="str">
            <v>STK150</v>
          </cell>
          <cell r="J655">
            <v>0.30149999999999993</v>
          </cell>
        </row>
        <row r="656">
          <cell r="F656" t="str">
            <v>BTUM</v>
          </cell>
          <cell r="J656">
            <v>59.241599999999998</v>
          </cell>
        </row>
        <row r="657">
          <cell r="F657" t="str">
            <v>XANG</v>
          </cell>
          <cell r="J657">
            <v>6.4871999999999987</v>
          </cell>
        </row>
        <row r="658">
          <cell r="F658" t="str">
            <v>CUID</v>
          </cell>
          <cell r="J658">
            <v>20.196000000000002</v>
          </cell>
        </row>
        <row r="659">
          <cell r="F659" t="str">
            <v>QHAN</v>
          </cell>
          <cell r="J659">
            <v>1.1933999999999998</v>
          </cell>
        </row>
        <row r="660">
          <cell r="F660" t="str">
            <v>OXY</v>
          </cell>
          <cell r="J660">
            <v>0.11934</v>
          </cell>
        </row>
        <row r="661">
          <cell r="F661" t="str">
            <v>DDEN</v>
          </cell>
          <cell r="J661">
            <v>0.77724000000000004</v>
          </cell>
        </row>
        <row r="662">
          <cell r="J662">
            <v>0</v>
          </cell>
        </row>
        <row r="663">
          <cell r="F663" t="str">
            <v>STK200</v>
          </cell>
          <cell r="J663">
            <v>0</v>
          </cell>
        </row>
        <row r="664">
          <cell r="F664" t="str">
            <v>BTUM</v>
          </cell>
          <cell r="J664">
            <v>0</v>
          </cell>
        </row>
        <row r="665">
          <cell r="F665" t="str">
            <v>XANG</v>
          </cell>
          <cell r="J665">
            <v>0</v>
          </cell>
        </row>
        <row r="666">
          <cell r="F666" t="str">
            <v>CUID</v>
          </cell>
          <cell r="J666">
            <v>0</v>
          </cell>
        </row>
        <row r="667">
          <cell r="F667" t="str">
            <v>QHAN</v>
          </cell>
          <cell r="J667">
            <v>0</v>
          </cell>
        </row>
        <row r="668">
          <cell r="F668" t="str">
            <v>OXY</v>
          </cell>
          <cell r="J668">
            <v>0</v>
          </cell>
        </row>
        <row r="669">
          <cell r="F669" t="str">
            <v>DDEN</v>
          </cell>
          <cell r="J669">
            <v>0</v>
          </cell>
        </row>
        <row r="670">
          <cell r="J670">
            <v>0</v>
          </cell>
        </row>
        <row r="671">
          <cell r="F671" t="str">
            <v>STK250</v>
          </cell>
          <cell r="J671">
            <v>0</v>
          </cell>
        </row>
        <row r="672">
          <cell r="F672" t="str">
            <v>BTUM</v>
          </cell>
          <cell r="J672">
            <v>0</v>
          </cell>
        </row>
        <row r="673">
          <cell r="F673" t="str">
            <v>XANG</v>
          </cell>
          <cell r="J673">
            <v>0</v>
          </cell>
        </row>
        <row r="674">
          <cell r="F674" t="str">
            <v>CUID</v>
          </cell>
          <cell r="J674">
            <v>0</v>
          </cell>
        </row>
        <row r="675">
          <cell r="F675" t="str">
            <v>QHAN</v>
          </cell>
          <cell r="J675">
            <v>0</v>
          </cell>
        </row>
        <row r="676">
          <cell r="F676" t="str">
            <v>OXY</v>
          </cell>
          <cell r="J676">
            <v>0</v>
          </cell>
        </row>
        <row r="677">
          <cell r="F677" t="str">
            <v>DDEN</v>
          </cell>
          <cell r="J677">
            <v>0</v>
          </cell>
        </row>
        <row r="678">
          <cell r="J678">
            <v>0</v>
          </cell>
        </row>
        <row r="679">
          <cell r="F679" t="str">
            <v>PVC114</v>
          </cell>
          <cell r="J679">
            <v>0</v>
          </cell>
        </row>
        <row r="680">
          <cell r="F680" t="str">
            <v>alcol</v>
          </cell>
          <cell r="J680">
            <v>0</v>
          </cell>
        </row>
        <row r="681">
          <cell r="F681" t="str">
            <v>KEO</v>
          </cell>
          <cell r="J681">
            <v>0</v>
          </cell>
        </row>
        <row r="682">
          <cell r="J682">
            <v>0</v>
          </cell>
        </row>
        <row r="683">
          <cell r="F683" t="str">
            <v>Co-STK250</v>
          </cell>
          <cell r="J683">
            <v>0</v>
          </cell>
        </row>
        <row r="684">
          <cell r="F684" t="str">
            <v>SOND</v>
          </cell>
          <cell r="J684">
            <v>0</v>
          </cell>
        </row>
        <row r="685">
          <cell r="F685" t="str">
            <v>QHAN</v>
          </cell>
          <cell r="J685">
            <v>0</v>
          </cell>
        </row>
        <row r="686">
          <cell r="J686">
            <v>0</v>
          </cell>
        </row>
        <row r="687">
          <cell r="F687" t="str">
            <v>Co-STK25</v>
          </cell>
          <cell r="J687">
            <v>0</v>
          </cell>
        </row>
        <row r="688">
          <cell r="F688" t="str">
            <v>SOND</v>
          </cell>
          <cell r="J688">
            <v>0</v>
          </cell>
        </row>
        <row r="689">
          <cell r="F689" t="str">
            <v>QHAN</v>
          </cell>
          <cell r="J689">
            <v>0</v>
          </cell>
        </row>
        <row r="690">
          <cell r="J690">
            <v>0</v>
          </cell>
        </row>
        <row r="691">
          <cell r="F691" t="str">
            <v>Co-STK80</v>
          </cell>
          <cell r="J691">
            <v>0</v>
          </cell>
        </row>
        <row r="692">
          <cell r="F692" t="str">
            <v>SOND</v>
          </cell>
          <cell r="J692">
            <v>0</v>
          </cell>
        </row>
        <row r="693">
          <cell r="F693" t="str">
            <v>QHAN</v>
          </cell>
          <cell r="J693">
            <v>0</v>
          </cell>
        </row>
        <row r="694">
          <cell r="J694">
            <v>0</v>
          </cell>
        </row>
        <row r="695">
          <cell r="F695" t="str">
            <v>Co-STK100</v>
          </cell>
          <cell r="J695">
            <v>0</v>
          </cell>
        </row>
        <row r="696">
          <cell r="F696" t="str">
            <v>SOND</v>
          </cell>
          <cell r="J696">
            <v>0</v>
          </cell>
        </row>
        <row r="697">
          <cell r="F697" t="str">
            <v>QHAN</v>
          </cell>
          <cell r="J697">
            <v>0</v>
          </cell>
        </row>
        <row r="698">
          <cell r="J698">
            <v>0</v>
          </cell>
        </row>
        <row r="699">
          <cell r="F699" t="str">
            <v>Co-STK150</v>
          </cell>
          <cell r="J699">
            <v>0</v>
          </cell>
        </row>
        <row r="700">
          <cell r="F700" t="str">
            <v>SOND</v>
          </cell>
          <cell r="J700">
            <v>0</v>
          </cell>
        </row>
        <row r="701">
          <cell r="F701" t="str">
            <v>QHAN</v>
          </cell>
          <cell r="J701">
            <v>0</v>
          </cell>
        </row>
        <row r="702">
          <cell r="J702">
            <v>0</v>
          </cell>
        </row>
        <row r="703">
          <cell r="F703" t="str">
            <v>Co-STK200</v>
          </cell>
          <cell r="J703">
            <v>0</v>
          </cell>
        </row>
        <row r="704">
          <cell r="F704" t="str">
            <v>SOND</v>
          </cell>
          <cell r="J704">
            <v>0</v>
          </cell>
        </row>
        <row r="705">
          <cell r="F705" t="str">
            <v>QHAN</v>
          </cell>
          <cell r="J705">
            <v>0</v>
          </cell>
        </row>
        <row r="706">
          <cell r="J706">
            <v>0</v>
          </cell>
        </row>
        <row r="707">
          <cell r="F707" t="str">
            <v>Co-STK250</v>
          </cell>
          <cell r="J707">
            <v>0</v>
          </cell>
        </row>
        <row r="708">
          <cell r="F708" t="str">
            <v>SOND</v>
          </cell>
          <cell r="J708">
            <v>0</v>
          </cell>
        </row>
        <row r="709">
          <cell r="F709" t="str">
            <v>QHAN</v>
          </cell>
          <cell r="J709">
            <v>0</v>
          </cell>
        </row>
        <row r="710">
          <cell r="J710">
            <v>0</v>
          </cell>
        </row>
        <row r="711">
          <cell r="F711" t="str">
            <v>Te-STK100</v>
          </cell>
          <cell r="J711">
            <v>0</v>
          </cell>
        </row>
        <row r="712">
          <cell r="F712" t="str">
            <v>BTUM</v>
          </cell>
          <cell r="J712">
            <v>0</v>
          </cell>
        </row>
        <row r="713">
          <cell r="F713" t="str">
            <v>XANG</v>
          </cell>
          <cell r="J713">
            <v>0</v>
          </cell>
        </row>
        <row r="714">
          <cell r="F714" t="str">
            <v>CUID</v>
          </cell>
          <cell r="J714">
            <v>0</v>
          </cell>
        </row>
        <row r="715">
          <cell r="F715" t="str">
            <v>CAOSU</v>
          </cell>
          <cell r="J715">
            <v>0</v>
          </cell>
        </row>
        <row r="716">
          <cell r="F716" t="str">
            <v>BM12-100</v>
          </cell>
          <cell r="J716">
            <v>0</v>
          </cell>
        </row>
        <row r="717">
          <cell r="J717">
            <v>0</v>
          </cell>
        </row>
        <row r="718">
          <cell r="F718" t="str">
            <v>C-STK150</v>
          </cell>
          <cell r="J718">
            <v>0</v>
          </cell>
        </row>
        <row r="719">
          <cell r="F719" t="str">
            <v>BTUM</v>
          </cell>
          <cell r="J719">
            <v>0</v>
          </cell>
        </row>
        <row r="720">
          <cell r="F720" t="str">
            <v>XANG</v>
          </cell>
          <cell r="J720">
            <v>0</v>
          </cell>
        </row>
        <row r="721">
          <cell r="F721" t="str">
            <v>CUID</v>
          </cell>
          <cell r="J721">
            <v>0</v>
          </cell>
        </row>
        <row r="722">
          <cell r="F722" t="str">
            <v>CAOSU</v>
          </cell>
          <cell r="J722">
            <v>0</v>
          </cell>
        </row>
        <row r="723">
          <cell r="F723" t="str">
            <v>BM12-100</v>
          </cell>
          <cell r="J723">
            <v>0</v>
          </cell>
        </row>
        <row r="724">
          <cell r="J724">
            <v>0</v>
          </cell>
        </row>
        <row r="725">
          <cell r="F725" t="str">
            <v>C-STK200</v>
          </cell>
          <cell r="J725">
            <v>0</v>
          </cell>
        </row>
        <row r="726">
          <cell r="F726" t="str">
            <v>BTUM</v>
          </cell>
          <cell r="J726">
            <v>0</v>
          </cell>
        </row>
        <row r="727">
          <cell r="F727" t="str">
            <v>XANG</v>
          </cell>
          <cell r="J727">
            <v>0</v>
          </cell>
        </row>
        <row r="728">
          <cell r="F728" t="str">
            <v>CUID</v>
          </cell>
          <cell r="J728">
            <v>0</v>
          </cell>
        </row>
        <row r="729">
          <cell r="F729" t="str">
            <v>CAOSU</v>
          </cell>
          <cell r="J729">
            <v>0</v>
          </cell>
        </row>
        <row r="730">
          <cell r="F730" t="str">
            <v>BM12-100</v>
          </cell>
          <cell r="J730">
            <v>0</v>
          </cell>
        </row>
        <row r="731">
          <cell r="J731">
            <v>0</v>
          </cell>
        </row>
        <row r="732">
          <cell r="F732" t="str">
            <v>C-STK250</v>
          </cell>
          <cell r="J732">
            <v>0</v>
          </cell>
        </row>
        <row r="733">
          <cell r="F733" t="str">
            <v>BTUM</v>
          </cell>
          <cell r="J733">
            <v>0</v>
          </cell>
        </row>
        <row r="734">
          <cell r="F734" t="str">
            <v>XANG</v>
          </cell>
          <cell r="J734">
            <v>0</v>
          </cell>
        </row>
        <row r="735">
          <cell r="F735" t="str">
            <v>CUID</v>
          </cell>
          <cell r="J735">
            <v>0</v>
          </cell>
        </row>
        <row r="736">
          <cell r="F736" t="str">
            <v>CAOSU</v>
          </cell>
          <cell r="J736">
            <v>0</v>
          </cell>
        </row>
        <row r="737">
          <cell r="F737" t="str">
            <v>BM12-100</v>
          </cell>
          <cell r="J737">
            <v>0</v>
          </cell>
        </row>
        <row r="738">
          <cell r="J738">
            <v>0</v>
          </cell>
        </row>
        <row r="739">
          <cell r="F739" t="str">
            <v>Te-STK150</v>
          </cell>
          <cell r="J739">
            <v>0</v>
          </cell>
        </row>
        <row r="740">
          <cell r="F740" t="str">
            <v>BTUM</v>
          </cell>
          <cell r="J740">
            <v>0</v>
          </cell>
        </row>
        <row r="741">
          <cell r="F741" t="str">
            <v>XANG</v>
          </cell>
          <cell r="J741">
            <v>0</v>
          </cell>
        </row>
        <row r="742">
          <cell r="F742" t="str">
            <v>CUID</v>
          </cell>
          <cell r="J742">
            <v>0</v>
          </cell>
        </row>
        <row r="743">
          <cell r="F743" t="str">
            <v>CAOSU</v>
          </cell>
          <cell r="J743">
            <v>0</v>
          </cell>
        </row>
        <row r="744">
          <cell r="F744" t="str">
            <v>BM12-100</v>
          </cell>
          <cell r="J744">
            <v>0</v>
          </cell>
        </row>
        <row r="745">
          <cell r="J745">
            <v>0</v>
          </cell>
        </row>
        <row r="746">
          <cell r="F746" t="str">
            <v>Te-STK200</v>
          </cell>
          <cell r="J746">
            <v>0</v>
          </cell>
        </row>
        <row r="747">
          <cell r="F747" t="str">
            <v>BTUM</v>
          </cell>
          <cell r="J747">
            <v>0</v>
          </cell>
        </row>
        <row r="748">
          <cell r="F748" t="str">
            <v>XANG</v>
          </cell>
          <cell r="J748">
            <v>0</v>
          </cell>
        </row>
        <row r="749">
          <cell r="F749" t="str">
            <v>CUID</v>
          </cell>
          <cell r="J749">
            <v>0</v>
          </cell>
        </row>
        <row r="750">
          <cell r="F750" t="str">
            <v>CAOSU</v>
          </cell>
          <cell r="J750">
            <v>0</v>
          </cell>
        </row>
        <row r="751">
          <cell r="F751" t="str">
            <v>BM12-100</v>
          </cell>
          <cell r="J751">
            <v>0</v>
          </cell>
        </row>
        <row r="752">
          <cell r="J752">
            <v>0</v>
          </cell>
        </row>
        <row r="753">
          <cell r="F753" t="str">
            <v>Te-STK250</v>
          </cell>
          <cell r="J753">
            <v>0</v>
          </cell>
        </row>
        <row r="754">
          <cell r="F754" t="str">
            <v>BTUM</v>
          </cell>
          <cell r="J754">
            <v>0</v>
          </cell>
        </row>
        <row r="755">
          <cell r="F755" t="str">
            <v>XANG</v>
          </cell>
          <cell r="J755">
            <v>0</v>
          </cell>
        </row>
        <row r="756">
          <cell r="F756" t="str">
            <v>CUID</v>
          </cell>
          <cell r="J756">
            <v>0</v>
          </cell>
        </row>
        <row r="757">
          <cell r="F757" t="str">
            <v>CAOSU</v>
          </cell>
          <cell r="J757">
            <v>0</v>
          </cell>
        </row>
        <row r="758">
          <cell r="F758" t="str">
            <v>BM12-100</v>
          </cell>
          <cell r="J758">
            <v>0</v>
          </cell>
        </row>
        <row r="759">
          <cell r="J759">
            <v>0</v>
          </cell>
        </row>
        <row r="760">
          <cell r="F760" t="str">
            <v>Va-OT25</v>
          </cell>
          <cell r="J760">
            <v>0</v>
          </cell>
        </row>
        <row r="761">
          <cell r="F761" t="str">
            <v>CAOSU</v>
          </cell>
          <cell r="J761">
            <v>0</v>
          </cell>
        </row>
        <row r="762">
          <cell r="F762" t="str">
            <v>MAZUT</v>
          </cell>
          <cell r="J762">
            <v>0</v>
          </cell>
        </row>
        <row r="763">
          <cell r="F763" t="str">
            <v>SOND</v>
          </cell>
          <cell r="J763">
            <v>0</v>
          </cell>
        </row>
        <row r="764">
          <cell r="F764" t="str">
            <v>BM12-100</v>
          </cell>
          <cell r="J764">
            <v>0</v>
          </cell>
        </row>
        <row r="765">
          <cell r="J765">
            <v>0</v>
          </cell>
        </row>
        <row r="766">
          <cell r="F766" t="str">
            <v>Va-OT70</v>
          </cell>
          <cell r="J766">
            <v>0</v>
          </cell>
        </row>
        <row r="767">
          <cell r="F767" t="str">
            <v>CAOSU</v>
          </cell>
          <cell r="J767">
            <v>0</v>
          </cell>
        </row>
        <row r="768">
          <cell r="F768" t="str">
            <v>MAZUT</v>
          </cell>
          <cell r="J768">
            <v>0</v>
          </cell>
        </row>
        <row r="769">
          <cell r="F769" t="str">
            <v>SOND</v>
          </cell>
          <cell r="J769">
            <v>0</v>
          </cell>
        </row>
        <row r="770">
          <cell r="F770" t="str">
            <v>BM12-100</v>
          </cell>
          <cell r="J770">
            <v>0</v>
          </cell>
        </row>
        <row r="771">
          <cell r="J771">
            <v>0</v>
          </cell>
        </row>
        <row r="772">
          <cell r="F772" t="str">
            <v>Va-OT100</v>
          </cell>
          <cell r="J772">
            <v>0</v>
          </cell>
        </row>
        <row r="773">
          <cell r="F773" t="str">
            <v>CAOSU</v>
          </cell>
          <cell r="J773">
            <v>0</v>
          </cell>
        </row>
        <row r="774">
          <cell r="F774" t="str">
            <v>MAZUT</v>
          </cell>
          <cell r="J774">
            <v>0</v>
          </cell>
        </row>
        <row r="775">
          <cell r="F775" t="str">
            <v>SOND</v>
          </cell>
          <cell r="J775">
            <v>0</v>
          </cell>
        </row>
        <row r="776">
          <cell r="F776" t="str">
            <v>BM12-100</v>
          </cell>
          <cell r="J776">
            <v>0</v>
          </cell>
        </row>
        <row r="777">
          <cell r="J777">
            <v>0</v>
          </cell>
        </row>
        <row r="778">
          <cell r="F778" t="str">
            <v>Va-OT150</v>
          </cell>
          <cell r="J778">
            <v>0</v>
          </cell>
        </row>
        <row r="779">
          <cell r="F779" t="str">
            <v>CAOSU</v>
          </cell>
          <cell r="J779">
            <v>0</v>
          </cell>
        </row>
        <row r="780">
          <cell r="F780" t="str">
            <v>MAZUT</v>
          </cell>
          <cell r="J780">
            <v>0</v>
          </cell>
        </row>
        <row r="781">
          <cell r="F781" t="str">
            <v>SOND</v>
          </cell>
          <cell r="J781">
            <v>0</v>
          </cell>
        </row>
        <row r="782">
          <cell r="F782" t="str">
            <v>BM12-100</v>
          </cell>
          <cell r="J782">
            <v>0</v>
          </cell>
        </row>
        <row r="783">
          <cell r="J783">
            <v>0</v>
          </cell>
        </row>
        <row r="784">
          <cell r="F784" t="str">
            <v>Va-OT200</v>
          </cell>
          <cell r="J784">
            <v>0</v>
          </cell>
        </row>
        <row r="785">
          <cell r="F785" t="str">
            <v>CAOSU</v>
          </cell>
          <cell r="J785">
            <v>0</v>
          </cell>
        </row>
        <row r="786">
          <cell r="F786" t="str">
            <v>MAZUT</v>
          </cell>
          <cell r="J786">
            <v>0</v>
          </cell>
        </row>
        <row r="787">
          <cell r="F787" t="str">
            <v>SOND</v>
          </cell>
          <cell r="J787">
            <v>0</v>
          </cell>
        </row>
        <row r="788">
          <cell r="F788" t="str">
            <v>BM12-100</v>
          </cell>
          <cell r="J788">
            <v>0</v>
          </cell>
        </row>
        <row r="789">
          <cell r="J789">
            <v>0</v>
          </cell>
        </row>
        <row r="790">
          <cell r="F790" t="str">
            <v>Va-OT250</v>
          </cell>
          <cell r="J790">
            <v>0</v>
          </cell>
        </row>
        <row r="791">
          <cell r="F791" t="str">
            <v>CAOSU</v>
          </cell>
          <cell r="J791">
            <v>0</v>
          </cell>
        </row>
        <row r="792">
          <cell r="F792" t="str">
            <v>MAZUT</v>
          </cell>
          <cell r="J792">
            <v>0</v>
          </cell>
        </row>
        <row r="793">
          <cell r="F793" t="str">
            <v>SOND</v>
          </cell>
          <cell r="J793">
            <v>0</v>
          </cell>
        </row>
        <row r="794">
          <cell r="F794" t="str">
            <v>BM12-100</v>
          </cell>
          <cell r="J794">
            <v>0</v>
          </cell>
        </row>
        <row r="795">
          <cell r="J795">
            <v>0</v>
          </cell>
        </row>
        <row r="796">
          <cell r="F796" t="str">
            <v>Co-PVC114</v>
          </cell>
          <cell r="J796">
            <v>0</v>
          </cell>
        </row>
        <row r="797">
          <cell r="F797" t="str">
            <v>ALCOL</v>
          </cell>
          <cell r="J797">
            <v>0</v>
          </cell>
        </row>
        <row r="798">
          <cell r="F798" t="str">
            <v>KEO</v>
          </cell>
          <cell r="J798">
            <v>0</v>
          </cell>
        </row>
        <row r="799">
          <cell r="J799">
            <v>0</v>
          </cell>
        </row>
        <row r="800">
          <cell r="F800" t="str">
            <v>SA10</v>
          </cell>
          <cell r="J800">
            <v>0</v>
          </cell>
        </row>
        <row r="801">
          <cell r="F801" t="str">
            <v>GOKE</v>
          </cell>
          <cell r="J801">
            <v>0</v>
          </cell>
        </row>
        <row r="802">
          <cell r="J802">
            <v>0</v>
          </cell>
        </row>
        <row r="803">
          <cell r="J803" t="str">
            <v>*</v>
          </cell>
        </row>
        <row r="804">
          <cell r="J804">
            <v>0</v>
          </cell>
        </row>
        <row r="805">
          <cell r="F805" t="str">
            <v>XM30</v>
          </cell>
          <cell r="J805">
            <v>0</v>
          </cell>
        </row>
        <row r="806">
          <cell r="F806" t="str">
            <v>VOIC</v>
          </cell>
          <cell r="J806">
            <v>0</v>
          </cell>
        </row>
        <row r="807">
          <cell r="F807" t="str">
            <v>CATV</v>
          </cell>
          <cell r="J807">
            <v>0</v>
          </cell>
        </row>
        <row r="808">
          <cell r="J808">
            <v>0</v>
          </cell>
        </row>
        <row r="809">
          <cell r="F809" t="str">
            <v>XM30</v>
          </cell>
          <cell r="J809">
            <v>0</v>
          </cell>
        </row>
        <row r="810">
          <cell r="F810" t="str">
            <v>VOIC</v>
          </cell>
          <cell r="J810">
            <v>0</v>
          </cell>
        </row>
        <row r="811">
          <cell r="F811" t="str">
            <v>CATV</v>
          </cell>
          <cell r="J811">
            <v>0</v>
          </cell>
        </row>
        <row r="812">
          <cell r="J812">
            <v>2.4207400000000003</v>
          </cell>
        </row>
        <row r="813">
          <cell r="F813" t="str">
            <v>XM30</v>
          </cell>
          <cell r="J813">
            <v>716.61166220000018</v>
          </cell>
        </row>
        <row r="814">
          <cell r="F814" t="str">
            <v>CATV</v>
          </cell>
          <cell r="J814">
            <v>2.7112288000000007</v>
          </cell>
        </row>
        <row r="815">
          <cell r="J815">
            <v>0</v>
          </cell>
        </row>
        <row r="816">
          <cell r="F816" t="str">
            <v>XM30</v>
          </cell>
          <cell r="J816">
            <v>0</v>
          </cell>
        </row>
        <row r="817">
          <cell r="F817" t="str">
            <v>CATV</v>
          </cell>
          <cell r="J817">
            <v>0</v>
          </cell>
        </row>
        <row r="818">
          <cell r="J818">
            <v>3.2178</v>
          </cell>
        </row>
        <row r="819">
          <cell r="F819" t="str">
            <v>XM30</v>
          </cell>
          <cell r="J819">
            <v>1029.7925339999999</v>
          </cell>
        </row>
        <row r="820">
          <cell r="F820" t="str">
            <v>CATV</v>
          </cell>
          <cell r="J820">
            <v>3.5074020000000008</v>
          </cell>
        </row>
        <row r="821">
          <cell r="J821">
            <v>7.0937250000000001</v>
          </cell>
        </row>
        <row r="822">
          <cell r="F822" t="str">
            <v>XM30</v>
          </cell>
          <cell r="J822">
            <v>2908.7109989999999</v>
          </cell>
        </row>
        <row r="823">
          <cell r="F823" t="str">
            <v>CATV</v>
          </cell>
          <cell r="J823">
            <v>7.4484112499999986</v>
          </cell>
        </row>
        <row r="824">
          <cell r="J824">
            <v>5.1617611200000004</v>
          </cell>
        </row>
        <row r="825">
          <cell r="F825" t="str">
            <v>XM30</v>
          </cell>
          <cell r="J825">
            <v>1858.4404736448</v>
          </cell>
        </row>
        <row r="826">
          <cell r="F826" t="str">
            <v>CATV</v>
          </cell>
          <cell r="J826">
            <v>5.4198491760000005</v>
          </cell>
        </row>
        <row r="827">
          <cell r="J827">
            <v>0</v>
          </cell>
        </row>
        <row r="828">
          <cell r="J828">
            <v>324.17649063236001</v>
          </cell>
        </row>
        <row r="829">
          <cell r="F829" t="str">
            <v>XM30</v>
          </cell>
          <cell r="J829">
            <v>117027.71311828197</v>
          </cell>
        </row>
        <row r="830">
          <cell r="F830" t="str">
            <v>CATV</v>
          </cell>
          <cell r="J830">
            <v>145.87465395056583</v>
          </cell>
        </row>
        <row r="831">
          <cell r="F831" t="str">
            <v>DA12</v>
          </cell>
          <cell r="J831">
            <v>280.72838770200389</v>
          </cell>
        </row>
        <row r="832">
          <cell r="J832">
            <v>0</v>
          </cell>
        </row>
        <row r="833">
          <cell r="F833" t="str">
            <v>XM30</v>
          </cell>
          <cell r="J833">
            <v>0</v>
          </cell>
        </row>
        <row r="834">
          <cell r="F834" t="str">
            <v>CATV</v>
          </cell>
          <cell r="J834">
            <v>0</v>
          </cell>
        </row>
        <row r="835">
          <cell r="F835" t="str">
            <v>DA12</v>
          </cell>
          <cell r="J835">
            <v>0</v>
          </cell>
        </row>
        <row r="836">
          <cell r="J836">
            <v>42.2712255</v>
          </cell>
        </row>
        <row r="837">
          <cell r="F837" t="str">
            <v>XM30</v>
          </cell>
          <cell r="J837">
            <v>9722.3818649999994</v>
          </cell>
        </row>
        <row r="838">
          <cell r="F838" t="str">
            <v>CATV</v>
          </cell>
          <cell r="J838">
            <v>20.881985396999998</v>
          </cell>
        </row>
        <row r="839">
          <cell r="F839" t="str">
            <v>DA12</v>
          </cell>
          <cell r="J839">
            <v>38.169042532758617</v>
          </cell>
        </row>
        <row r="840">
          <cell r="J840">
            <v>0</v>
          </cell>
        </row>
        <row r="841">
          <cell r="F841" t="str">
            <v>XM30</v>
          </cell>
          <cell r="J841">
            <v>0</v>
          </cell>
        </row>
        <row r="842">
          <cell r="F842" t="str">
            <v>CATV</v>
          </cell>
          <cell r="J842">
            <v>0</v>
          </cell>
        </row>
        <row r="843">
          <cell r="F843" t="str">
            <v>DA24</v>
          </cell>
          <cell r="J843">
            <v>0</v>
          </cell>
        </row>
        <row r="844">
          <cell r="J844">
            <v>9.5035949999999989</v>
          </cell>
        </row>
        <row r="845">
          <cell r="F845" t="str">
            <v>XM30</v>
          </cell>
          <cell r="J845">
            <v>1967.2441650000001</v>
          </cell>
        </row>
        <row r="846">
          <cell r="F846" t="str">
            <v>CATV</v>
          </cell>
          <cell r="J846">
            <v>4.7708046899999994</v>
          </cell>
        </row>
        <row r="847">
          <cell r="F847" t="str">
            <v>DA46</v>
          </cell>
          <cell r="J847">
            <v>8.5342283099999996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TK kinh phi (2)"/>
      <sheetName val="PT Vattu"/>
      <sheetName val="MAHIEU"/>
      <sheetName val="Sheet2"/>
      <sheetName val="ThuyetMinh DT"/>
      <sheetName val="Dutoan KL"/>
      <sheetName val="TK kinh phi"/>
      <sheetName val="Cuoc VC"/>
      <sheetName val="GIAVLIEU"/>
      <sheetName val="DG"/>
      <sheetName val="vankhuon"/>
      <sheetName val="Tong hop 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 t="str">
            <v>031-311</v>
          </cell>
          <cell r="B3" t="str">
            <v>Ñaøo moùng baêng B&lt;3m, h&lt;1m baèng thuû coâng ñaát C1</v>
          </cell>
          <cell r="C3" t="str">
            <v>m3</v>
          </cell>
          <cell r="E3">
            <v>5645</v>
          </cell>
          <cell r="F3">
            <v>0</v>
          </cell>
        </row>
        <row r="4">
          <cell r="A4" t="str">
            <v>031-312</v>
          </cell>
          <cell r="B4" t="str">
            <v>Ñaøo moùng baêng B&lt;3m, h&lt;1m baèng thuû coâng ñaát C2</v>
          </cell>
          <cell r="C4" t="str">
            <v>m3</v>
          </cell>
          <cell r="E4">
            <v>8267</v>
          </cell>
          <cell r="F4">
            <v>0</v>
          </cell>
        </row>
        <row r="5">
          <cell r="A5" t="str">
            <v>031-313</v>
          </cell>
          <cell r="B5" t="str">
            <v>Ñaøo moùng baêng B&lt;3m, h&lt;1m baèng thuû coâng ñaát C3</v>
          </cell>
          <cell r="C5" t="str">
            <v>m3</v>
          </cell>
          <cell r="E5">
            <v>12501</v>
          </cell>
          <cell r="F5">
            <v>0</v>
          </cell>
        </row>
        <row r="6">
          <cell r="A6" t="str">
            <v>031-314</v>
          </cell>
          <cell r="B6" t="str">
            <v>Ñaøo moùng baêng B&lt;3m, h&lt;1m baèng thuû coâng ñaát C4</v>
          </cell>
          <cell r="C6" t="str">
            <v>m3</v>
          </cell>
          <cell r="E6">
            <v>19457</v>
          </cell>
          <cell r="F6">
            <v>0</v>
          </cell>
        </row>
        <row r="7">
          <cell r="A7" t="str">
            <v>031-321</v>
          </cell>
          <cell r="B7" t="str">
            <v>Ñaøo moùng baêng B&lt;3m, h&lt;2m baèng thuû coâng ñaát C1</v>
          </cell>
          <cell r="C7" t="str">
            <v>m3</v>
          </cell>
          <cell r="E7">
            <v>6250</v>
          </cell>
        </row>
        <row r="8">
          <cell r="A8" t="str">
            <v>031-322</v>
          </cell>
          <cell r="B8" t="str">
            <v>Ñaøo moùng baêng B&lt;3m, h&lt;2m baèng thuû coâng ñaát C2</v>
          </cell>
          <cell r="C8" t="str">
            <v>m3</v>
          </cell>
          <cell r="E8">
            <v>8871</v>
          </cell>
        </row>
        <row r="9">
          <cell r="A9" t="str">
            <v>031-323</v>
          </cell>
          <cell r="B9" t="str">
            <v>Ñaøo moùng baêng B&lt;3m, h&lt;2m baèng thuû coâng ñaát C3</v>
          </cell>
          <cell r="C9" t="str">
            <v>m3</v>
          </cell>
          <cell r="E9">
            <v>13206</v>
          </cell>
        </row>
        <row r="10">
          <cell r="A10" t="str">
            <v>031-324</v>
          </cell>
          <cell r="B10" t="str">
            <v>Ñaøo moùng baêng B&lt;3m, h&lt;2m baèng thuû coâng ñaát C4</v>
          </cell>
          <cell r="C10" t="str">
            <v>m3</v>
          </cell>
          <cell r="E10">
            <v>20162</v>
          </cell>
        </row>
        <row r="11">
          <cell r="A11" t="str">
            <v>031-441</v>
          </cell>
          <cell r="B11" t="str">
            <v>Ñaøo moùng baêng B&gt;1m, h&gt;1m baèng thuû coâng ñaát C1</v>
          </cell>
          <cell r="C11" t="str">
            <v>m3</v>
          </cell>
          <cell r="D11">
            <v>0</v>
          </cell>
          <cell r="E11">
            <v>7158</v>
          </cell>
          <cell r="F11">
            <v>0</v>
          </cell>
        </row>
        <row r="12">
          <cell r="A12" t="str">
            <v>031-442</v>
          </cell>
          <cell r="B12" t="str">
            <v>Ñaøo moùng baêng B&gt;1m, h&gt;1m baèng thuû coâng ñaát C2</v>
          </cell>
          <cell r="C12" t="str">
            <v>m3</v>
          </cell>
          <cell r="E12">
            <v>10484</v>
          </cell>
        </row>
        <row r="13">
          <cell r="A13" t="str">
            <v>031-443</v>
          </cell>
          <cell r="B13" t="str">
            <v>Ñaøo moùng baêng B&gt;1m, h&gt;1m baèng thuû coâng ñaát C3</v>
          </cell>
          <cell r="C13" t="str">
            <v>m3</v>
          </cell>
          <cell r="E13">
            <v>15222</v>
          </cell>
        </row>
        <row r="14">
          <cell r="A14" t="str">
            <v>031-444</v>
          </cell>
          <cell r="B14" t="str">
            <v>Ñaøo moùng baêng B&gt;1m, h&gt;1m baèng thuû coâng ñaát C4</v>
          </cell>
          <cell r="C14" t="str">
            <v>m3</v>
          </cell>
          <cell r="E14">
            <v>23590</v>
          </cell>
        </row>
        <row r="15">
          <cell r="A15" t="str">
            <v>031-511</v>
          </cell>
          <cell r="B15" t="str">
            <v>Ñaøo möông, raõnh thoaùt nöôùc baèng thuû coâng, B&lt;3m, h&lt;1m, ñaát C1</v>
          </cell>
          <cell r="C15" t="str">
            <v>m3</v>
          </cell>
          <cell r="E15">
            <v>6149</v>
          </cell>
        </row>
        <row r="16">
          <cell r="A16" t="str">
            <v>031-512</v>
          </cell>
          <cell r="B16" t="str">
            <v>Ñaøo möông, raõnh thoaùt nöôùc baèng thuû coâng, B&lt;3m, h&lt;1m, ñaát C2</v>
          </cell>
          <cell r="C16" t="str">
            <v>m3</v>
          </cell>
          <cell r="E16">
            <v>9174</v>
          </cell>
        </row>
        <row r="17">
          <cell r="A17" t="str">
            <v>031-513</v>
          </cell>
          <cell r="B17" t="str">
            <v>Ñaøo möông, raõnh thoaùt nöôùc baèng thuû coâng, B&lt;3m, h&lt;1m, ñaát C3</v>
          </cell>
          <cell r="C17" t="str">
            <v>m3</v>
          </cell>
          <cell r="E17">
            <v>13609</v>
          </cell>
        </row>
        <row r="18">
          <cell r="A18" t="str">
            <v>031-514</v>
          </cell>
          <cell r="B18" t="str">
            <v>Ñaøo möông, raõnh thoaùt nöôùc baèng thuû coâng, B&lt;3m, h&lt;1m, ñaát C4</v>
          </cell>
          <cell r="C18" t="str">
            <v>m3</v>
          </cell>
          <cell r="E18">
            <v>20767</v>
          </cell>
        </row>
        <row r="19">
          <cell r="A19" t="str">
            <v>031-521</v>
          </cell>
          <cell r="B19" t="str">
            <v>Ñaøo möông, raõnh thoaùt nöôùcbaèng thuû coâng, B&lt;3m, h&lt;2m, ñaát C1</v>
          </cell>
          <cell r="C19" t="str">
            <v>m3</v>
          </cell>
          <cell r="E19">
            <v>6855</v>
          </cell>
        </row>
        <row r="20">
          <cell r="A20" t="str">
            <v>031-522</v>
          </cell>
          <cell r="B20" t="str">
            <v>Ñaøo möông, raõnh thoaùt nöôùcbaèng thuû coâng, B&lt;3m, h&lt;2m, ñaát C2</v>
          </cell>
          <cell r="C20" t="str">
            <v>m3</v>
          </cell>
          <cell r="E20">
            <v>9476</v>
          </cell>
        </row>
        <row r="21">
          <cell r="A21" t="str">
            <v>031-523</v>
          </cell>
          <cell r="B21" t="str">
            <v>Ñaøo möông, raõnh thoaùt nöôùcbaèng thuû coâng, B&lt;3m, h&lt;2m, ñaát C3</v>
          </cell>
          <cell r="C21" t="str">
            <v>m3</v>
          </cell>
          <cell r="E21">
            <v>13811</v>
          </cell>
        </row>
        <row r="22">
          <cell r="A22" t="str">
            <v>031-524</v>
          </cell>
          <cell r="B22" t="str">
            <v>Ñaøo möông, raõnh thoaùt nöôùcbaèng thuû coâng, B&lt;3m, h&lt;2m, ñaát C4</v>
          </cell>
          <cell r="C22" t="str">
            <v>m3</v>
          </cell>
          <cell r="E22">
            <v>20969</v>
          </cell>
        </row>
        <row r="23">
          <cell r="A23" t="str">
            <v>031-621</v>
          </cell>
          <cell r="B23" t="str">
            <v>Ñaøo neàn ñöôøng (laøm môùi) baèng thuû coâng, ñaát C1</v>
          </cell>
          <cell r="C23" t="str">
            <v>m3</v>
          </cell>
          <cell r="E23">
            <v>3629</v>
          </cell>
        </row>
        <row r="24">
          <cell r="A24" t="str">
            <v>031-622</v>
          </cell>
          <cell r="B24" t="str">
            <v>Ñaøo neàn ñöôøng (laøm môùi) baèng thuû coâng, ñaát C2</v>
          </cell>
          <cell r="C24" t="str">
            <v>m3</v>
          </cell>
          <cell r="E24">
            <v>5444</v>
          </cell>
        </row>
        <row r="25">
          <cell r="A25" t="str">
            <v>031-623</v>
          </cell>
          <cell r="B25" t="str">
            <v>Ñaøo neàn ñöôøng (laøm môùi) baèng thuû coâng, ñaát C3</v>
          </cell>
          <cell r="C25" t="str">
            <v>m3</v>
          </cell>
          <cell r="E25">
            <v>8771</v>
          </cell>
        </row>
        <row r="26">
          <cell r="A26" t="str">
            <v>031-624</v>
          </cell>
          <cell r="B26" t="str">
            <v>Ñaøo neàn ñöôøng (laøm môùi) baèng thuû coâng, ñaát C4</v>
          </cell>
          <cell r="C26" t="str">
            <v>m3</v>
          </cell>
          <cell r="E26">
            <v>13912</v>
          </cell>
        </row>
        <row r="27">
          <cell r="A27" t="str">
            <v>031-711</v>
          </cell>
          <cell r="B27" t="str">
            <v>Ñaøo khuoân ñöôøng saâu &lt;15cm baèng thuû coâng, ñaát C1</v>
          </cell>
          <cell r="C27" t="str">
            <v>m3</v>
          </cell>
          <cell r="E27">
            <v>7762</v>
          </cell>
        </row>
        <row r="28">
          <cell r="A28" t="str">
            <v>031-712</v>
          </cell>
          <cell r="B28" t="str">
            <v>Ñaøo khuoân ñöôøng saâu &lt;15cm baèng thuû coâng, ñaát C2</v>
          </cell>
          <cell r="C28" t="str">
            <v>m3</v>
          </cell>
          <cell r="E28">
            <v>9678</v>
          </cell>
        </row>
        <row r="29">
          <cell r="A29" t="str">
            <v>031-713</v>
          </cell>
          <cell r="B29" t="str">
            <v>Ñaøo khuoân ñöôøng saâu &lt;15cm baèng thuû coâng, ñaát C3</v>
          </cell>
          <cell r="C29" t="str">
            <v>m3</v>
          </cell>
          <cell r="E29">
            <v>14013</v>
          </cell>
        </row>
        <row r="30">
          <cell r="A30" t="str">
            <v>031-714</v>
          </cell>
          <cell r="B30" t="str">
            <v>Ñaøo khuoân ñöôøng saâu &lt;15cm baèng thuû coâng, ñaát C4</v>
          </cell>
          <cell r="C30" t="str">
            <v>m3</v>
          </cell>
          <cell r="E30">
            <v>21372</v>
          </cell>
        </row>
        <row r="31">
          <cell r="A31" t="str">
            <v>031-731</v>
          </cell>
          <cell r="B31" t="str">
            <v>Ñaøo khuoân ñöôøng saâu &gt;30cm baèng thuû coâng, ñaát C1</v>
          </cell>
          <cell r="C31" t="str">
            <v>m3</v>
          </cell>
          <cell r="E31">
            <v>6452</v>
          </cell>
        </row>
        <row r="32">
          <cell r="A32" t="str">
            <v>031-732</v>
          </cell>
          <cell r="B32" t="str">
            <v>Ñaøo khuoân ñöôøng saâu &gt;30cm baèng thuû coâng, ñaát C2</v>
          </cell>
          <cell r="C32" t="str">
            <v>m3</v>
          </cell>
          <cell r="E32">
            <v>8065</v>
          </cell>
        </row>
        <row r="33">
          <cell r="A33" t="str">
            <v>031-733</v>
          </cell>
          <cell r="B33" t="str">
            <v>Ñaøo khuoân ñöôøng saâu &gt;30cm baèng thuû coâng, ñaát C3</v>
          </cell>
          <cell r="C33" t="str">
            <v>m3</v>
          </cell>
          <cell r="E33">
            <v>11795</v>
          </cell>
        </row>
        <row r="34">
          <cell r="A34" t="str">
            <v>031-734</v>
          </cell>
          <cell r="B34" t="str">
            <v>Ñaøo khuoân ñöôøng saâu &gt;30cm baèng thuû coâng, ñaát C4</v>
          </cell>
          <cell r="C34" t="str">
            <v>m3</v>
          </cell>
          <cell r="E34">
            <v>18348</v>
          </cell>
        </row>
        <row r="35">
          <cell r="A35" t="str">
            <v>041-111</v>
          </cell>
          <cell r="B35" t="str">
            <v>Ñaép ñaát  neàn moùng baèng thuû coâng, ñaát C1</v>
          </cell>
          <cell r="C35" t="str">
            <v>m3</v>
          </cell>
          <cell r="E35">
            <v>5275</v>
          </cell>
        </row>
        <row r="36">
          <cell r="A36" t="str">
            <v>041-112</v>
          </cell>
          <cell r="B36" t="str">
            <v>Ñaép ñaát  neàn moùng baèng thuû coâng, ñaát C2</v>
          </cell>
          <cell r="C36" t="str">
            <v>m3</v>
          </cell>
          <cell r="E36">
            <v>6206</v>
          </cell>
        </row>
        <row r="37">
          <cell r="A37" t="str">
            <v>041-113</v>
          </cell>
          <cell r="B37" t="str">
            <v>Ñaép ñaát  neàn moùng baèng thuû coâng, ñaát C3</v>
          </cell>
          <cell r="C37" t="str">
            <v>m3</v>
          </cell>
          <cell r="E37">
            <v>6930</v>
          </cell>
        </row>
        <row r="38">
          <cell r="A38" t="str">
            <v>041-114</v>
          </cell>
          <cell r="B38" t="str">
            <v>Ñaép ñaát  neàn moùng baèng thuû coâng, ñaát C4</v>
          </cell>
          <cell r="C38" t="str">
            <v>m3</v>
          </cell>
          <cell r="E38">
            <v>6930</v>
          </cell>
        </row>
        <row r="39">
          <cell r="A39" t="str">
            <v>041-411</v>
          </cell>
          <cell r="B39" t="str">
            <v>Ñaép caùt c6ng trình baèng thuû coâng</v>
          </cell>
          <cell r="C39" t="str">
            <v>m3</v>
          </cell>
          <cell r="D39">
            <v>26480</v>
          </cell>
          <cell r="E39">
            <v>5302</v>
          </cell>
          <cell r="F39">
            <v>0</v>
          </cell>
        </row>
        <row r="40">
          <cell r="A40" t="str">
            <v>052-111</v>
          </cell>
          <cell r="B40" t="str">
            <v>Ñaøo xuùc ñaát ñeå ñi ñoå &lt;300m baèng maùy ñaøo &lt;0,4m3, oâtoâ &lt;5T, maùy uûi &lt;110cv, ñaát C1</v>
          </cell>
          <cell r="C40" t="str">
            <v>100m3</v>
          </cell>
          <cell r="D40">
            <v>0</v>
          </cell>
          <cell r="E40">
            <v>5172</v>
          </cell>
          <cell r="F40">
            <v>304474</v>
          </cell>
        </row>
        <row r="41">
          <cell r="A41" t="str">
            <v>052-112</v>
          </cell>
          <cell r="B41" t="str">
            <v>Ñaøo xuùc ñaát ñeå ñi ñoå &lt;300m baèng maùy ñaøo &lt;0,4m3, oâtoâ &lt;5T, maùy uûi &lt;110cv, ñaát C2</v>
          </cell>
          <cell r="C41" t="str">
            <v>100m3</v>
          </cell>
          <cell r="E41">
            <v>6724</v>
          </cell>
          <cell r="F41">
            <v>370104</v>
          </cell>
        </row>
        <row r="42">
          <cell r="A42" t="str">
            <v>052-113</v>
          </cell>
          <cell r="B42" t="str">
            <v>Ñaøo xuùc ñaát ñeå ñi ñoå &lt;300m baèng maùy ñaøo &lt;0,4m3, oâtoâ &lt;5T, maùy uûi &lt;110cv, ñaát C3</v>
          </cell>
          <cell r="C42" t="str">
            <v>100m3</v>
          </cell>
          <cell r="E42">
            <v>8379</v>
          </cell>
          <cell r="F42">
            <v>468002</v>
          </cell>
        </row>
        <row r="43">
          <cell r="A43" t="str">
            <v>058-211</v>
          </cell>
          <cell r="B43" t="str">
            <v>Chuyeån ñaát ñi ñoå tieáp baèng oâtoä5T cly &lt;4km, ñaát C1</v>
          </cell>
          <cell r="C43" t="str">
            <v>100m3</v>
          </cell>
          <cell r="D43">
            <v>0</v>
          </cell>
          <cell r="E43">
            <v>0</v>
          </cell>
          <cell r="F43">
            <v>136407</v>
          </cell>
        </row>
        <row r="44">
          <cell r="A44" t="str">
            <v>058-212</v>
          </cell>
          <cell r="B44" t="str">
            <v>Chuyeån ñaát ñi ñoå tieáp baèng oâtoä5T cly &lt;4km, ñaát C2</v>
          </cell>
          <cell r="C44" t="str">
            <v>100m3</v>
          </cell>
          <cell r="F44">
            <v>154423</v>
          </cell>
        </row>
        <row r="45">
          <cell r="A45" t="str">
            <v>058-213</v>
          </cell>
          <cell r="B45" t="str">
            <v>Chuyeån ñaát ñi ñoå tieáp baèng oâtoä5T cly &lt;4km, ñaát C3</v>
          </cell>
          <cell r="C45" t="str">
            <v>100m3</v>
          </cell>
          <cell r="F45">
            <v>169866</v>
          </cell>
        </row>
        <row r="46">
          <cell r="A46" t="str">
            <v>058-214</v>
          </cell>
          <cell r="B46" t="str">
            <v>Chuyeån ñaát ñi ñoå tieáp baèng oâtoä5T cly &lt;4km, ñaát C4</v>
          </cell>
          <cell r="C46" t="str">
            <v>100m3</v>
          </cell>
          <cell r="F46">
            <v>187882</v>
          </cell>
        </row>
        <row r="47">
          <cell r="A47" t="str">
            <v>062-111</v>
          </cell>
          <cell r="B47" t="str">
            <v>San ñaàm ñaát maët baèng maùy ñaàm 9T, ñaát C1</v>
          </cell>
          <cell r="C47" t="str">
            <v>100m3</v>
          </cell>
          <cell r="F47">
            <v>82252</v>
          </cell>
        </row>
        <row r="48">
          <cell r="A48" t="str">
            <v>062-112</v>
          </cell>
          <cell r="B48" t="str">
            <v>San ñaàm ñaát maët baèng maùy ñaàm 9T, ñaát C2</v>
          </cell>
          <cell r="C48" t="str">
            <v>100m3</v>
          </cell>
          <cell r="F48">
            <v>91210</v>
          </cell>
        </row>
        <row r="49">
          <cell r="A49" t="str">
            <v>062-113</v>
          </cell>
          <cell r="B49" t="str">
            <v>San ñaàm ñaát maët baèng maùy ñaàm 9T, ñaát C3</v>
          </cell>
          <cell r="C49" t="str">
            <v>100m3</v>
          </cell>
          <cell r="F49">
            <v>111570</v>
          </cell>
        </row>
        <row r="50">
          <cell r="A50" t="str">
            <v>062-114</v>
          </cell>
          <cell r="B50" t="str">
            <v>San ñaàm ñaát maët baèng maùy ñaàm 9T, ñaát C4</v>
          </cell>
          <cell r="C50" t="str">
            <v>100m3</v>
          </cell>
          <cell r="F50">
            <v>129573</v>
          </cell>
        </row>
        <row r="51">
          <cell r="A51" t="str">
            <v>062-114SR</v>
          </cell>
          <cell r="B51" t="str">
            <v>Ñaép ñaát Laterit maët baèng</v>
          </cell>
          <cell r="C51" t="str">
            <v>100m3</v>
          </cell>
          <cell r="D51">
            <v>3000000</v>
          </cell>
          <cell r="F51">
            <v>129573</v>
          </cell>
        </row>
        <row r="52">
          <cell r="A52" t="str">
            <v>09-09</v>
          </cell>
          <cell r="B52" t="str">
            <v xml:space="preserve">Laép ñaët ñan beùton coát theùp </v>
          </cell>
          <cell r="C52" t="str">
            <v>Caùi</v>
          </cell>
          <cell r="E52">
            <v>1081</v>
          </cell>
        </row>
        <row r="53">
          <cell r="A53" t="str">
            <v>113-140</v>
          </cell>
          <cell r="B53" t="str">
            <v>Laøm moùng ñöôøng baèng ñaù hoäc cheøn phuùn daày30cm</v>
          </cell>
          <cell r="C53" t="str">
            <v>100m2</v>
          </cell>
          <cell r="D53">
            <v>2160000</v>
          </cell>
          <cell r="E53">
            <v>194464</v>
          </cell>
          <cell r="F53">
            <v>32863</v>
          </cell>
        </row>
        <row r="54">
          <cell r="A54" t="str">
            <v>114-213</v>
          </cell>
          <cell r="B54" t="str">
            <v>Laøm maët ñöôøng CAÁP PHOÁI ( lôùp treân )ñaù 1x2 cheøn phuùn daày10cm</v>
          </cell>
          <cell r="C54" t="str">
            <v>100m2</v>
          </cell>
          <cell r="D54">
            <v>597000</v>
          </cell>
          <cell r="E54">
            <v>37444</v>
          </cell>
          <cell r="F54">
            <v>219085</v>
          </cell>
        </row>
        <row r="55">
          <cell r="A55" t="str">
            <v>114-603</v>
          </cell>
          <cell r="B55" t="str">
            <v>Laøm maët ñöôøng ñaù daêm keïp ñaát daày14cm</v>
          </cell>
          <cell r="C55" t="str">
            <v>100m2</v>
          </cell>
          <cell r="D55">
            <v>2085760</v>
          </cell>
          <cell r="E55">
            <v>170676</v>
          </cell>
          <cell r="F55">
            <v>255599</v>
          </cell>
        </row>
        <row r="56">
          <cell r="A56" t="str">
            <v>115-113</v>
          </cell>
          <cell r="B56" t="str">
            <v>Laøm maët ñöôøng ñaù daêm ñen daày 5cm</v>
          </cell>
          <cell r="C56" t="str">
            <v>100m2</v>
          </cell>
          <cell r="D56">
            <v>2679189</v>
          </cell>
          <cell r="E56">
            <v>16122</v>
          </cell>
          <cell r="F56">
            <v>41186</v>
          </cell>
        </row>
        <row r="57">
          <cell r="A57" t="str">
            <v>115-124</v>
          </cell>
          <cell r="B57" t="str">
            <v>Raûi thaûm BT nhöïa haït thoâ daøy 6cm</v>
          </cell>
          <cell r="C57" t="str">
            <v>100m2</v>
          </cell>
          <cell r="D57">
            <v>2748020</v>
          </cell>
          <cell r="E57">
            <v>24127</v>
          </cell>
          <cell r="F57">
            <v>50924</v>
          </cell>
        </row>
        <row r="58">
          <cell r="A58" t="str">
            <v>119-944</v>
          </cell>
          <cell r="B58" t="str">
            <v>Traùt moái noái coáng vöõa M100 daày 2cm</v>
          </cell>
          <cell r="C58" t="str">
            <v>m2</v>
          </cell>
          <cell r="D58">
            <v>7696</v>
          </cell>
          <cell r="E58">
            <v>3027</v>
          </cell>
          <cell r="F58">
            <v>0</v>
          </cell>
        </row>
        <row r="59">
          <cell r="A59" t="str">
            <v>119-963</v>
          </cell>
          <cell r="B59" t="str">
            <v>Laép ñaët coáng BTCT D200</v>
          </cell>
          <cell r="C59" t="str">
            <v>m</v>
          </cell>
          <cell r="E59">
            <v>6175</v>
          </cell>
          <cell r="F59">
            <v>0</v>
          </cell>
        </row>
        <row r="60">
          <cell r="A60" t="str">
            <v>119-968</v>
          </cell>
          <cell r="B60" t="str">
            <v>Laép ñaët coáng BTCT D600</v>
          </cell>
          <cell r="C60" t="str">
            <v>m</v>
          </cell>
          <cell r="E60">
            <v>15682</v>
          </cell>
          <cell r="F60">
            <v>0</v>
          </cell>
        </row>
        <row r="61">
          <cell r="A61" t="str">
            <v>119-963SR</v>
          </cell>
          <cell r="B61" t="str">
            <v>Saûn xuaát, laép ñaët coáng BTCT D200</v>
          </cell>
          <cell r="C61" t="str">
            <v>m</v>
          </cell>
          <cell r="D61">
            <v>50000</v>
          </cell>
          <cell r="E61">
            <v>6175</v>
          </cell>
          <cell r="F61">
            <v>0</v>
          </cell>
        </row>
        <row r="62">
          <cell r="A62" t="str">
            <v>221-112</v>
          </cell>
          <cell r="B62" t="str">
            <v>Beùton M100 ñaù 4x6 loùt moùng roäng &lt;250cm</v>
          </cell>
          <cell r="C62" t="str">
            <v>m3</v>
          </cell>
          <cell r="D62">
            <v>271994</v>
          </cell>
          <cell r="E62">
            <v>17068</v>
          </cell>
          <cell r="F62">
            <v>7398</v>
          </cell>
        </row>
        <row r="63">
          <cell r="A63" t="str">
            <v>221-113</v>
          </cell>
          <cell r="B63" t="str">
            <v>Beùton M150 ñaù 4x6 loùt moùng roäng &lt;250cm</v>
          </cell>
          <cell r="C63" t="str">
            <v>m3</v>
          </cell>
          <cell r="D63">
            <v>310702</v>
          </cell>
          <cell r="E63">
            <v>17068</v>
          </cell>
          <cell r="F63">
            <v>7398</v>
          </cell>
        </row>
        <row r="64">
          <cell r="A64" t="str">
            <v>221-122</v>
          </cell>
          <cell r="B64" t="str">
            <v>Beùton M100 ñaù 4x6 loùt moùng roäng &gt;250cm</v>
          </cell>
          <cell r="C64" t="str">
            <v>m3</v>
          </cell>
          <cell r="D64">
            <v>271994</v>
          </cell>
          <cell r="E64">
            <v>12206</v>
          </cell>
          <cell r="F64">
            <v>7398</v>
          </cell>
        </row>
        <row r="65">
          <cell r="A65" t="str">
            <v>221-123</v>
          </cell>
          <cell r="B65" t="str">
            <v>Beùton M150 ñaù 4x6 loùt moùng roäng &gt;250cm</v>
          </cell>
          <cell r="C65" t="str">
            <v>m3</v>
          </cell>
          <cell r="D65">
            <v>310702</v>
          </cell>
          <cell r="E65">
            <v>12206</v>
          </cell>
          <cell r="F65">
            <v>7398</v>
          </cell>
        </row>
        <row r="66">
          <cell r="A66" t="str">
            <v>202-712</v>
          </cell>
          <cell r="B66" t="str">
            <v>Xaây ñaù cheû 15x20x25 töôøng daøy &lt;30cm, cao &lt;2m VM75</v>
          </cell>
          <cell r="C66" t="str">
            <v>m3</v>
          </cell>
          <cell r="D66">
            <v>196817</v>
          </cell>
          <cell r="E66">
            <v>15393</v>
          </cell>
          <cell r="F66">
            <v>898</v>
          </cell>
        </row>
        <row r="67">
          <cell r="A67" t="str">
            <v>208-222</v>
          </cell>
          <cell r="B67" t="str">
            <v>Xaây töôøng gaïch theû vuõa M75 daày 10cm, cao &lt;4m</v>
          </cell>
          <cell r="C67" t="str">
            <v>m2</v>
          </cell>
          <cell r="D67">
            <v>20126</v>
          </cell>
          <cell r="E67">
            <v>2918</v>
          </cell>
          <cell r="F67">
            <v>257</v>
          </cell>
        </row>
        <row r="68">
          <cell r="A68" t="str">
            <v>208-232</v>
          </cell>
          <cell r="B68" t="str">
            <v>Xaây töôøng gaïch theû vuõa M75 daày 20cm, cao &lt;4m</v>
          </cell>
          <cell r="C68" t="str">
            <v>m2</v>
          </cell>
          <cell r="D68">
            <v>48176</v>
          </cell>
          <cell r="E68">
            <v>4972</v>
          </cell>
          <cell r="F68">
            <v>257</v>
          </cell>
        </row>
        <row r="69">
          <cell r="A69" t="str">
            <v>209-102</v>
          </cell>
          <cell r="B69" t="str">
            <v>Xaây töôøng 10cm, cao &lt;4m vuõa M75 gaïch oáng 8x8x19</v>
          </cell>
          <cell r="C69" t="str">
            <v>m2</v>
          </cell>
          <cell r="D69">
            <v>13002</v>
          </cell>
          <cell r="E69">
            <v>2108</v>
          </cell>
          <cell r="F69">
            <v>257</v>
          </cell>
        </row>
        <row r="70">
          <cell r="A70" t="str">
            <v>209-312</v>
          </cell>
          <cell r="B70" t="str">
            <v>Xaây töôøng 20 cao &lt;4m vuõa M75 gaïch oáng caâu gaïch theû</v>
          </cell>
          <cell r="C70" t="str">
            <v>m2</v>
          </cell>
          <cell r="D70">
            <v>35313</v>
          </cell>
          <cell r="E70">
            <v>5058</v>
          </cell>
          <cell r="F70">
            <v>257</v>
          </cell>
        </row>
        <row r="71">
          <cell r="A71" t="str">
            <v>221-212</v>
          </cell>
          <cell r="B71" t="str">
            <v>Beton M200 ñaù 1x2 moùng baêng roäng &lt;250cm</v>
          </cell>
          <cell r="C71" t="str">
            <v>m3</v>
          </cell>
          <cell r="D71">
            <v>487011</v>
          </cell>
          <cell r="E71">
            <v>22653</v>
          </cell>
          <cell r="F71">
            <v>7681</v>
          </cell>
        </row>
        <row r="72">
          <cell r="A72" t="str">
            <v>221-222</v>
          </cell>
          <cell r="B72" t="str">
            <v>Beton M200 ñaù 1x2 moùng baêng roäng &gt;250cm</v>
          </cell>
          <cell r="C72" t="str">
            <v>m3</v>
          </cell>
          <cell r="D72">
            <v>521235</v>
          </cell>
          <cell r="E72">
            <v>25343</v>
          </cell>
          <cell r="F72">
            <v>7681</v>
          </cell>
        </row>
        <row r="73">
          <cell r="A73" t="str">
            <v>221-223</v>
          </cell>
          <cell r="B73" t="str">
            <v>Beton M250 ñaù 1x2 moùng baêng roäng &gt;250cm</v>
          </cell>
          <cell r="C73" t="str">
            <v>m3</v>
          </cell>
          <cell r="D73">
            <v>574572</v>
          </cell>
          <cell r="E73">
            <v>25343</v>
          </cell>
          <cell r="F73">
            <v>7681</v>
          </cell>
        </row>
        <row r="74">
          <cell r="A74" t="str">
            <v>221-312</v>
          </cell>
          <cell r="B74" t="str">
            <v>Beâ-toâng M200 ñaù 1x2 moùng coät</v>
          </cell>
          <cell r="C74" t="str">
            <v>m3</v>
          </cell>
          <cell r="D74">
            <v>573485</v>
          </cell>
          <cell r="E74">
            <v>34342</v>
          </cell>
          <cell r="F74">
            <v>7681</v>
          </cell>
        </row>
        <row r="75">
          <cell r="A75" t="str">
            <v>221-511</v>
          </cell>
          <cell r="B75" t="str">
            <v xml:space="preserve">Beton neàn M100 ñaù 1x2 </v>
          </cell>
          <cell r="C75" t="str">
            <v>m3</v>
          </cell>
          <cell r="D75">
            <v>363633</v>
          </cell>
          <cell r="E75">
            <v>18826</v>
          </cell>
          <cell r="F75">
            <v>7398</v>
          </cell>
        </row>
        <row r="76">
          <cell r="A76" t="str">
            <v>221-512</v>
          </cell>
          <cell r="B76" t="str">
            <v xml:space="preserve">Beton neàn M150 ñaù 1x2 </v>
          </cell>
          <cell r="C76" t="str">
            <v>m3</v>
          </cell>
          <cell r="D76">
            <v>401558</v>
          </cell>
          <cell r="E76">
            <v>18826</v>
          </cell>
          <cell r="F76">
            <v>7398</v>
          </cell>
        </row>
        <row r="77">
          <cell r="A77" t="str">
            <v>221-513</v>
          </cell>
          <cell r="B77" t="str">
            <v xml:space="preserve">Beton neàn M200 ñaù 1x2 </v>
          </cell>
          <cell r="C77" t="str">
            <v>m3</v>
          </cell>
          <cell r="D77">
            <v>452767</v>
          </cell>
          <cell r="E77">
            <v>18826</v>
          </cell>
          <cell r="F77">
            <v>7398</v>
          </cell>
        </row>
        <row r="78">
          <cell r="B78" t="str">
            <v xml:space="preserve">Beton neàn M250 ñaù 1x2 </v>
          </cell>
          <cell r="C78" t="str">
            <v>m3</v>
          </cell>
          <cell r="D78">
            <v>490269</v>
          </cell>
          <cell r="E78">
            <v>18826</v>
          </cell>
          <cell r="F78">
            <v>7398</v>
          </cell>
        </row>
        <row r="79">
          <cell r="A79" t="str">
            <v>221-513SR</v>
          </cell>
          <cell r="B79" t="str">
            <v>Beâton M250 ñaù 1x2 neàn ñöôøng</v>
          </cell>
          <cell r="C79" t="str">
            <v>m3</v>
          </cell>
          <cell r="D79">
            <v>490269</v>
          </cell>
          <cell r="E79">
            <v>18826</v>
          </cell>
          <cell r="F79">
            <v>7398</v>
          </cell>
        </row>
        <row r="80">
          <cell r="A80" t="str">
            <v>222-122</v>
          </cell>
          <cell r="B80" t="str">
            <v>Beton M200 ñaù 1x2 töôøng daøy &lt;45cm cao &gt;4m</v>
          </cell>
          <cell r="C80" t="str">
            <v>m3</v>
          </cell>
          <cell r="D80">
            <v>737481</v>
          </cell>
          <cell r="E80">
            <v>107754</v>
          </cell>
          <cell r="F80">
            <v>10038</v>
          </cell>
        </row>
        <row r="81">
          <cell r="A81" t="str">
            <v>222-412</v>
          </cell>
          <cell r="B81" t="str">
            <v>Beton M200 ñaù 1x2 coå moùng, coät chöõ nhaät</v>
          </cell>
          <cell r="C81" t="str">
            <v>m3</v>
          </cell>
          <cell r="D81">
            <v>722964</v>
          </cell>
          <cell r="E81">
            <v>87014</v>
          </cell>
          <cell r="F81">
            <v>14587</v>
          </cell>
        </row>
        <row r="82">
          <cell r="A82" t="str">
            <v>222-413</v>
          </cell>
          <cell r="B82" t="str">
            <v>Beton M250 ñaù 1x2 coå moùng, coät chöõ nhaät</v>
          </cell>
          <cell r="C82" t="str">
            <v>m3</v>
          </cell>
          <cell r="D82">
            <v>776301</v>
          </cell>
          <cell r="E82">
            <v>87014</v>
          </cell>
          <cell r="F82">
            <v>14587</v>
          </cell>
        </row>
        <row r="83">
          <cell r="A83" t="str">
            <v>224-112</v>
          </cell>
          <cell r="B83" t="str">
            <v>Beton ña, ñaø giaèngø M200 ñaù 1x2</v>
          </cell>
          <cell r="C83" t="str">
            <v>m3</v>
          </cell>
          <cell r="D83">
            <v>680542</v>
          </cell>
          <cell r="E83">
            <v>68281</v>
          </cell>
          <cell r="F83">
            <v>14587</v>
          </cell>
        </row>
        <row r="84">
          <cell r="A84" t="str">
            <v>224-113</v>
          </cell>
          <cell r="B84" t="str">
            <v>Beton ña, ñaø giaèngø M250 ñaù 1x2</v>
          </cell>
          <cell r="C84" t="str">
            <v>m3</v>
          </cell>
          <cell r="D84">
            <v>733879</v>
          </cell>
          <cell r="E84">
            <v>68281</v>
          </cell>
          <cell r="F84">
            <v>14587</v>
          </cell>
        </row>
        <row r="85">
          <cell r="A85" t="str">
            <v>225-112</v>
          </cell>
          <cell r="B85" t="str">
            <v>Beâ-toâng ñaù 1x2 M200 saøn, maùi</v>
          </cell>
          <cell r="C85" t="str">
            <v>m3</v>
          </cell>
          <cell r="D85">
            <v>645004</v>
          </cell>
          <cell r="E85">
            <v>48425</v>
          </cell>
          <cell r="F85">
            <v>12230</v>
          </cell>
        </row>
        <row r="86">
          <cell r="A86" t="str">
            <v>225-212</v>
          </cell>
          <cell r="B86" t="str">
            <v>Beâ-toâng ñaù 1x2 M200 lanh toâ, lanh toâ lieàn maùi haéc, maùng nöôùc, taám ñan</v>
          </cell>
          <cell r="C86" t="str">
            <v>m3</v>
          </cell>
          <cell r="D86">
            <v>645004</v>
          </cell>
          <cell r="E86">
            <v>77394</v>
          </cell>
          <cell r="F86">
            <v>12230</v>
          </cell>
        </row>
        <row r="87">
          <cell r="A87" t="str">
            <v>227-122</v>
          </cell>
          <cell r="B87" t="str">
            <v xml:space="preserve"> Beâ-toâng ñaù 1x2 M200 möông caùp, raõnh nöôùc</v>
          </cell>
          <cell r="C87" t="str">
            <v>m3</v>
          </cell>
          <cell r="D87">
            <v>539742</v>
          </cell>
          <cell r="E87">
            <v>70584</v>
          </cell>
          <cell r="F87">
            <v>5376</v>
          </cell>
        </row>
        <row r="88">
          <cell r="A88" t="str">
            <v>240-110</v>
          </cell>
          <cell r="B88" t="str">
            <v>Gia coâng laép ñaët saét troøn d=&lt;10 moùng</v>
          </cell>
          <cell r="C88" t="str">
            <v>Taán</v>
          </cell>
          <cell r="D88">
            <v>4362372</v>
          </cell>
          <cell r="E88">
            <v>117094</v>
          </cell>
          <cell r="F88">
            <v>20797</v>
          </cell>
        </row>
        <row r="89">
          <cell r="A89" t="str">
            <v>240-120</v>
          </cell>
          <cell r="B89" t="str">
            <v>Gia coâng laép ñaët saét troøn d=&lt;18 moùng</v>
          </cell>
          <cell r="C89" t="str">
            <v>Taán</v>
          </cell>
          <cell r="D89">
            <v>4664468</v>
          </cell>
          <cell r="E89">
            <v>86269</v>
          </cell>
          <cell r="F89">
            <v>87691</v>
          </cell>
        </row>
        <row r="90">
          <cell r="A90" t="str">
            <v>240-130</v>
          </cell>
          <cell r="B90" t="str">
            <v>Gia coâng laép ñaët saét troøn d&gt; 18 moùng</v>
          </cell>
          <cell r="C90" t="str">
            <v>Taán</v>
          </cell>
          <cell r="D90">
            <v>4670348</v>
          </cell>
          <cell r="E90">
            <v>65684</v>
          </cell>
          <cell r="F90">
            <v>88888</v>
          </cell>
        </row>
        <row r="91">
          <cell r="A91" t="str">
            <v>240-411</v>
          </cell>
          <cell r="B91" t="str">
            <v>Gia coâng laép ñaët saét troøn d=&lt;10 truï cao &lt;4m</v>
          </cell>
          <cell r="C91" t="str">
            <v>Taán</v>
          </cell>
          <cell r="D91">
            <v>4362372</v>
          </cell>
          <cell r="E91">
            <v>157014</v>
          </cell>
          <cell r="F91">
            <v>20797</v>
          </cell>
        </row>
        <row r="92">
          <cell r="A92" t="str">
            <v>240-421</v>
          </cell>
          <cell r="B92" t="str">
            <v>Gia coâng laép ñaët saét troøn d=&lt;18 truï cao &lt;4m</v>
          </cell>
          <cell r="C92" t="str">
            <v>Taán</v>
          </cell>
          <cell r="D92">
            <v>4666988</v>
          </cell>
          <cell r="E92">
            <v>112153</v>
          </cell>
          <cell r="F92">
            <v>153605</v>
          </cell>
        </row>
        <row r="93">
          <cell r="A93" t="str">
            <v>240-431</v>
          </cell>
          <cell r="B93" t="str">
            <v>Gia coâng laép ñaët saét troøn d&gt;18 truï cao &lt;4m</v>
          </cell>
          <cell r="C93" t="str">
            <v>Taán</v>
          </cell>
          <cell r="D93">
            <v>4676648</v>
          </cell>
          <cell r="E93">
            <v>93241</v>
          </cell>
          <cell r="F93">
            <v>144715</v>
          </cell>
        </row>
        <row r="94">
          <cell r="A94" t="str">
            <v>240-511</v>
          </cell>
          <cell r="B94" t="str">
            <v xml:space="preserve"> Gia coâng laép ñaët saét troøn d&lt;=10 cho ñaø, giaèng cao &lt;4m</v>
          </cell>
          <cell r="C94" t="str">
            <v>Taán</v>
          </cell>
          <cell r="D94">
            <v>4362372</v>
          </cell>
          <cell r="E94">
            <v>178125</v>
          </cell>
          <cell r="F94">
            <v>20797</v>
          </cell>
        </row>
        <row r="95">
          <cell r="A95" t="str">
            <v>240-512</v>
          </cell>
          <cell r="B95" t="str">
            <v xml:space="preserve"> Gia coâng laép ñaët saét troøn d&lt;=10 cho ñaø, giaèng cao &gt;4m</v>
          </cell>
          <cell r="C95" t="str">
            <v>Taán</v>
          </cell>
          <cell r="D95">
            <v>4362372</v>
          </cell>
          <cell r="E95">
            <v>182193</v>
          </cell>
          <cell r="F95">
            <v>22451</v>
          </cell>
        </row>
        <row r="96">
          <cell r="A96" t="str">
            <v>240-521</v>
          </cell>
          <cell r="B96" t="str">
            <v xml:space="preserve"> Gia coâng laép ñaët saét troøn d&lt;=18 cho  ñaø, giaèng cao &lt;4m</v>
          </cell>
          <cell r="C96" t="str">
            <v>Taán</v>
          </cell>
          <cell r="D96">
            <v>4666148</v>
          </cell>
          <cell r="E96">
            <v>110393</v>
          </cell>
          <cell r="F96">
            <v>151575</v>
          </cell>
        </row>
        <row r="97">
          <cell r="A97" t="str">
            <v>240-522</v>
          </cell>
          <cell r="B97" t="str">
            <v xml:space="preserve"> Gia coâng laép ñaët saét troøn d&lt;=18 cho  ñaø, giaèng cao &gt;4m</v>
          </cell>
          <cell r="C97" t="str">
            <v>Taán</v>
          </cell>
          <cell r="D97">
            <v>4666148</v>
          </cell>
          <cell r="E97">
            <v>114462</v>
          </cell>
          <cell r="F97">
            <v>153229</v>
          </cell>
        </row>
        <row r="98">
          <cell r="A98" t="str">
            <v>240-531</v>
          </cell>
          <cell r="B98" t="str">
            <v xml:space="preserve"> Gia coâng laép ñaët saét troøn d&gt;18 cho ñaø, giaèng cao &lt;4m</v>
          </cell>
          <cell r="C98" t="str">
            <v>Taán</v>
          </cell>
          <cell r="D98">
            <v>4675542</v>
          </cell>
          <cell r="E98">
            <v>100058</v>
          </cell>
          <cell r="F98">
            <v>96500</v>
          </cell>
        </row>
        <row r="99">
          <cell r="A99" t="str">
            <v>240-611</v>
          </cell>
          <cell r="B99" t="str">
            <v>Gia coâng laép ñaët saét troøn d&lt;=10 cho lanh toâ, lanh toâ lieàn maùi haéc cao &lt;4m</v>
          </cell>
          <cell r="C99" t="str">
            <v>Taán</v>
          </cell>
          <cell r="D99">
            <v>4362372</v>
          </cell>
          <cell r="E99">
            <v>238819</v>
          </cell>
          <cell r="F99">
            <v>20797</v>
          </cell>
        </row>
        <row r="100">
          <cell r="A100" t="str">
            <v>240-612</v>
          </cell>
          <cell r="B100" t="str">
            <v>Gia coâng laép ñaët saét troøn d&lt;=10 cho lanh toâ, lanh toâ lieàn maùi haéc cao &gt;4m</v>
          </cell>
          <cell r="C100" t="str">
            <v>Taán</v>
          </cell>
          <cell r="D100">
            <v>4362372</v>
          </cell>
          <cell r="E100">
            <v>238819</v>
          </cell>
          <cell r="F100">
            <v>20797</v>
          </cell>
        </row>
        <row r="101">
          <cell r="A101" t="str">
            <v>240-613</v>
          </cell>
          <cell r="B101" t="str">
            <v>Gia coâng laép ñaët saét troøn d&lt;=18 cho lanh toâ, lanh toâ lieàn maùi haéc cao &lt;4m</v>
          </cell>
          <cell r="C101" t="str">
            <v>Taán</v>
          </cell>
          <cell r="D101">
            <v>4665567</v>
          </cell>
          <cell r="E101">
            <v>226834</v>
          </cell>
          <cell r="F101">
            <v>153034</v>
          </cell>
        </row>
        <row r="102">
          <cell r="A102" t="str">
            <v>240-614</v>
          </cell>
          <cell r="B102" t="str">
            <v>Gia coâng laép ñaët saét troøn d&lt;=18 cho lanh toâ, lanh toâ lieàn maùi haéc cao &gt;4m</v>
          </cell>
          <cell r="C102" t="str">
            <v>Taán</v>
          </cell>
          <cell r="D102">
            <v>4665567</v>
          </cell>
          <cell r="E102">
            <v>230792</v>
          </cell>
          <cell r="F102">
            <v>154688</v>
          </cell>
        </row>
        <row r="103">
          <cell r="A103" t="str">
            <v>240-615</v>
          </cell>
          <cell r="B103" t="str">
            <v>Gia coâng laép ñaët saét troøn d&gt;10 cho lanh toâ, lanh toâ lieàn maùi haéc cao &lt;4m</v>
          </cell>
          <cell r="C103" t="str">
            <v>Taán</v>
          </cell>
          <cell r="D103">
            <v>4670348</v>
          </cell>
          <cell r="E103">
            <v>222766</v>
          </cell>
          <cell r="F103">
            <v>96500</v>
          </cell>
        </row>
        <row r="104">
          <cell r="A104" t="str">
            <v>240-616</v>
          </cell>
          <cell r="B104" t="str">
            <v>Gia coâng laép ñaët saét troøn d&gt;10 cho lanh toâ, lanh toâ lieàn maùi haéc cao &gt;4m</v>
          </cell>
          <cell r="C104" t="str">
            <v>Taán</v>
          </cell>
          <cell r="D104">
            <v>4670348</v>
          </cell>
          <cell r="E104">
            <v>226834</v>
          </cell>
          <cell r="F104">
            <v>98155</v>
          </cell>
        </row>
        <row r="105">
          <cell r="A105" t="str">
            <v>240-621</v>
          </cell>
          <cell r="B105" t="str">
            <v>Gia coâng laép ñaët saét troøn d&lt;=10 cho saøn maùi cao &lt;16m</v>
          </cell>
          <cell r="C105" t="str">
            <v>Taán</v>
          </cell>
          <cell r="D105">
            <v>4362372</v>
          </cell>
          <cell r="E105">
            <v>158139</v>
          </cell>
          <cell r="F105">
            <v>22451</v>
          </cell>
        </row>
        <row r="106">
          <cell r="A106" t="str">
            <v>240-622</v>
          </cell>
          <cell r="B106" t="str">
            <v>Gia coâng laép ñaët saét troøn d&lt;=18 cho saøn maùi cao &lt;16m</v>
          </cell>
          <cell r="C106" t="str">
            <v>Taán</v>
          </cell>
          <cell r="D106">
            <v>4665567</v>
          </cell>
          <cell r="E106">
            <v>117929</v>
          </cell>
          <cell r="F106">
            <v>154688</v>
          </cell>
        </row>
        <row r="107">
          <cell r="A107" t="str">
            <v>240-623</v>
          </cell>
          <cell r="B107" t="str">
            <v>Gia coâng laép ñaët saét troøn d&gt;10 cho saøn maùi cao &lt;16m</v>
          </cell>
          <cell r="C107" t="str">
            <v>Taán</v>
          </cell>
          <cell r="D107">
            <v>4670348</v>
          </cell>
          <cell r="E107">
            <v>89717</v>
          </cell>
          <cell r="F107">
            <v>98218</v>
          </cell>
        </row>
        <row r="108">
          <cell r="A108" t="str">
            <v>240-821</v>
          </cell>
          <cell r="B108" t="str">
            <v xml:space="preserve"> Gia coâng laép ñaët saét troøn d&lt;=10 möông caùp, raõnh nöôùc</v>
          </cell>
          <cell r="C108" t="str">
            <v>Taán</v>
          </cell>
          <cell r="D108">
            <v>4362372</v>
          </cell>
          <cell r="E108">
            <v>118577</v>
          </cell>
          <cell r="F108">
            <v>20797</v>
          </cell>
        </row>
        <row r="109">
          <cell r="A109" t="str">
            <v>240-822</v>
          </cell>
          <cell r="B109" t="str">
            <v xml:space="preserve"> Gia coâng laép ñaët saét troøn d&gt;10 möông caùp, raõnh nöôùc</v>
          </cell>
          <cell r="C109" t="str">
            <v>Taán</v>
          </cell>
          <cell r="D109">
            <v>4670348</v>
          </cell>
          <cell r="E109">
            <v>75016</v>
          </cell>
          <cell r="F109">
            <v>153034</v>
          </cell>
        </row>
        <row r="110">
          <cell r="A110" t="str">
            <v>300-512</v>
          </cell>
          <cell r="B110" t="str">
            <v>Saûn xuaát caáu kieän beùton ñuùc saün M200 ñaù 1x2 taán ñan, maùi haét, lanh toâ</v>
          </cell>
          <cell r="C110" t="str">
            <v>m3</v>
          </cell>
          <cell r="D110">
            <v>451535</v>
          </cell>
          <cell r="E110">
            <v>32066</v>
          </cell>
          <cell r="F110">
            <v>5376</v>
          </cell>
        </row>
        <row r="111">
          <cell r="A111" t="str">
            <v>301-421</v>
          </cell>
          <cell r="B111" t="str">
            <v>Gia coâng laép döïng saét troøn cho beâton ñuùc saün taám ñan, haøng raøo, consol</v>
          </cell>
          <cell r="C111" t="str">
            <v>Taán</v>
          </cell>
          <cell r="D111">
            <v>4362372</v>
          </cell>
          <cell r="E111">
            <v>184838</v>
          </cell>
          <cell r="F111">
            <v>20797</v>
          </cell>
        </row>
        <row r="112">
          <cell r="A112" t="str">
            <v>402-330</v>
          </cell>
          <cell r="B112" t="str">
            <v>Laép döïng cöûa khung nhoâm</v>
          </cell>
          <cell r="C112" t="str">
            <v>m2</v>
          </cell>
          <cell r="D112">
            <v>1588</v>
          </cell>
          <cell r="E112">
            <v>5637</v>
          </cell>
          <cell r="F112">
            <v>0</v>
          </cell>
        </row>
        <row r="113">
          <cell r="A113" t="str">
            <v>402-330B</v>
          </cell>
          <cell r="B113" t="str">
            <v>Gia coâng, laép ñaët cöûa hoäc beáp</v>
          </cell>
          <cell r="C113" t="str">
            <v>m2</v>
          </cell>
          <cell r="D113">
            <v>300000</v>
          </cell>
          <cell r="E113">
            <v>5637</v>
          </cell>
          <cell r="F113">
            <v>0</v>
          </cell>
        </row>
        <row r="114">
          <cell r="A114" t="str">
            <v>402-330D1</v>
          </cell>
          <cell r="B114" t="str">
            <v>Gia coâng, laép ñaët cöûa ñi kieáng khung nhoâm Ñaøi Loan ( troïn boä caû khoùa, khuyûu aùp löïc)</v>
          </cell>
          <cell r="C114" t="str">
            <v>m2</v>
          </cell>
          <cell r="D114">
            <v>750000</v>
          </cell>
          <cell r="E114">
            <v>5637</v>
          </cell>
          <cell r="F114">
            <v>0</v>
          </cell>
        </row>
        <row r="115">
          <cell r="A115" t="str">
            <v>402-330D2</v>
          </cell>
          <cell r="B115" t="str">
            <v>Gia coâng, laép ñaët cöûa ñi nhöïa Ñaøi Loan ( troïn boä caû khoùa, khuyûu aùp löïc)</v>
          </cell>
          <cell r="C115" t="str">
            <v>m2</v>
          </cell>
          <cell r="D115">
            <v>650000</v>
          </cell>
          <cell r="E115">
            <v>5637</v>
          </cell>
          <cell r="F115">
            <v>0</v>
          </cell>
        </row>
        <row r="116">
          <cell r="A116" t="str">
            <v>402-330S</v>
          </cell>
          <cell r="B116" t="str">
            <v>Gia coâng, laép ñaët cöûa soå kieáng khung nhoâm Ñaøi Loan ( troïn boä caû khoùa, khuyûu aùp löïc)</v>
          </cell>
          <cell r="C116" t="str">
            <v>m2</v>
          </cell>
          <cell r="D116">
            <v>555000</v>
          </cell>
          <cell r="E116">
            <v>5637</v>
          </cell>
          <cell r="F116">
            <v>0</v>
          </cell>
        </row>
        <row r="117">
          <cell r="A117" t="str">
            <v>500-511</v>
          </cell>
          <cell r="B117" t="str">
            <v xml:space="preserve"> Gia coâng laép ñaët saét hình cho thang saét</v>
          </cell>
          <cell r="C117" t="str">
            <v>Taán</v>
          </cell>
          <cell r="D117">
            <v>5998233</v>
          </cell>
          <cell r="E117">
            <v>320116</v>
          </cell>
          <cell r="F117">
            <v>569259</v>
          </cell>
        </row>
        <row r="118">
          <cell r="A118" t="str">
            <v>500-521</v>
          </cell>
          <cell r="B118" t="str">
            <v xml:space="preserve"> Gia coâng saét hình cho saøn theùp</v>
          </cell>
          <cell r="C118" t="str">
            <v>Taán</v>
          </cell>
          <cell r="D118">
            <v>6151355</v>
          </cell>
          <cell r="E118">
            <v>414720</v>
          </cell>
          <cell r="F118">
            <v>230922</v>
          </cell>
        </row>
        <row r="119">
          <cell r="A119" t="str">
            <v>500-511SR</v>
          </cell>
          <cell r="B119" t="str">
            <v xml:space="preserve"> Gia coâng khung saét hình cho haøng raøo löôùi theùp</v>
          </cell>
          <cell r="C119" t="str">
            <v>Taán</v>
          </cell>
          <cell r="D119">
            <v>5926283</v>
          </cell>
          <cell r="E119">
            <v>320116</v>
          </cell>
          <cell r="F119">
            <v>569259</v>
          </cell>
        </row>
        <row r="120">
          <cell r="A120" t="str">
            <v>500-611</v>
          </cell>
          <cell r="B120" t="str">
            <v>Gia coâng laép ñaët raøo + khung löôùi B40</v>
          </cell>
          <cell r="C120" t="str">
            <v>Taán</v>
          </cell>
          <cell r="D120">
            <v>115294</v>
          </cell>
          <cell r="E120">
            <v>13191</v>
          </cell>
          <cell r="F120">
            <v>6344</v>
          </cell>
        </row>
        <row r="121">
          <cell r="A121" t="str">
            <v>505-810</v>
          </cell>
          <cell r="B121" t="str">
            <v>Laép ñaët caáu kieän theùp saøn thao taùc</v>
          </cell>
          <cell r="C121" t="str">
            <v>Taán</v>
          </cell>
          <cell r="D121">
            <v>346500</v>
          </cell>
          <cell r="E121">
            <v>140978</v>
          </cell>
          <cell r="F121">
            <v>379766</v>
          </cell>
        </row>
        <row r="122">
          <cell r="A122" t="str">
            <v>505-910</v>
          </cell>
          <cell r="B122" t="str">
            <v>Laép ñaët caáu kieân saét hình &lt;50kg baèng thuû coâng</v>
          </cell>
          <cell r="C122" t="str">
            <v>Taán</v>
          </cell>
          <cell r="D122">
            <v>319200</v>
          </cell>
          <cell r="E122">
            <v>126036</v>
          </cell>
          <cell r="F122">
            <v>229970</v>
          </cell>
        </row>
        <row r="123">
          <cell r="A123" t="str">
            <v>651-112</v>
          </cell>
          <cell r="B123" t="str">
            <v>Traùt töôøng daøy 1cm cao&lt;4m vuõa M75</v>
          </cell>
          <cell r="C123" t="str">
            <v>m2</v>
          </cell>
          <cell r="D123">
            <v>3077</v>
          </cell>
          <cell r="E123">
            <v>1506</v>
          </cell>
          <cell r="F123">
            <v>77</v>
          </cell>
        </row>
        <row r="124">
          <cell r="A124" t="str">
            <v>651-132</v>
          </cell>
          <cell r="B124" t="str">
            <v>Traùt töôøng daøy 1,5cm cao&lt;4m vuõa M75</v>
          </cell>
          <cell r="C124" t="str">
            <v>m2</v>
          </cell>
          <cell r="D124">
            <v>4359</v>
          </cell>
          <cell r="E124">
            <v>1506</v>
          </cell>
          <cell r="F124">
            <v>77</v>
          </cell>
        </row>
        <row r="125">
          <cell r="A125" t="str">
            <v>651-212</v>
          </cell>
          <cell r="B125" t="str">
            <v>Traùt truï, coät, caàu thang daøy 1cm  vuõa M75</v>
          </cell>
          <cell r="C125" t="str">
            <v>m2</v>
          </cell>
          <cell r="D125">
            <v>3350</v>
          </cell>
          <cell r="E125">
            <v>5476</v>
          </cell>
          <cell r="F125">
            <v>118</v>
          </cell>
        </row>
        <row r="126">
          <cell r="A126" t="str">
            <v>651-222</v>
          </cell>
          <cell r="B126" t="str">
            <v>Traùt truï, coät, caàu thang daøy 1,5cm  vuõa M75</v>
          </cell>
          <cell r="C126" t="str">
            <v>m2</v>
          </cell>
          <cell r="D126">
            <v>4638</v>
          </cell>
          <cell r="E126">
            <v>5476</v>
          </cell>
          <cell r="F126">
            <v>118</v>
          </cell>
        </row>
        <row r="127">
          <cell r="A127" t="str">
            <v>651-312</v>
          </cell>
          <cell r="B127" t="str">
            <v xml:space="preserve">Traùt ñaø VM75 </v>
          </cell>
          <cell r="C127" t="str">
            <v>m2</v>
          </cell>
          <cell r="D127">
            <v>4615</v>
          </cell>
          <cell r="E127">
            <v>3628</v>
          </cell>
          <cell r="F127">
            <v>118</v>
          </cell>
        </row>
        <row r="128">
          <cell r="A128" t="str">
            <v>651-312SR</v>
          </cell>
          <cell r="B128" t="str">
            <v>Traùt ñaø VM75 daøy 1cm keå caû lôùp baùm dính (VLx1,25, NCx1,1)</v>
          </cell>
          <cell r="C128" t="str">
            <v>m2</v>
          </cell>
          <cell r="D128">
            <v>5768.75</v>
          </cell>
          <cell r="E128">
            <v>3990.8</v>
          </cell>
          <cell r="F128">
            <v>118</v>
          </cell>
        </row>
        <row r="129">
          <cell r="A129" t="str">
            <v>651-322</v>
          </cell>
          <cell r="B129" t="str">
            <v>Traùt traàn VM75</v>
          </cell>
          <cell r="C129" t="str">
            <v>m2</v>
          </cell>
          <cell r="D129">
            <v>4615</v>
          </cell>
          <cell r="E129">
            <v>3299</v>
          </cell>
          <cell r="F129">
            <v>118</v>
          </cell>
        </row>
        <row r="130">
          <cell r="A130" t="str">
            <v>651-422</v>
          </cell>
          <cell r="B130" t="str">
            <v>Traùt gôø chæ M75</v>
          </cell>
          <cell r="C130" t="str">
            <v>m</v>
          </cell>
          <cell r="D130">
            <v>11538</v>
          </cell>
          <cell r="E130">
            <v>1007</v>
          </cell>
        </row>
        <row r="131">
          <cell r="A131" t="str">
            <v>651-322SR</v>
          </cell>
          <cell r="B131" t="str">
            <v>Traùt traàn VM75 daøy 1cm keå caû lôùp baùm dính (VLx1,25, NCx1,1)</v>
          </cell>
          <cell r="C131" t="str">
            <v>m2</v>
          </cell>
          <cell r="D131">
            <v>5768.75</v>
          </cell>
          <cell r="E131">
            <v>3628.9</v>
          </cell>
          <cell r="F131">
            <v>118</v>
          </cell>
        </row>
        <row r="132">
          <cell r="A132" t="str">
            <v>653-420</v>
          </cell>
          <cell r="B132" t="str">
            <v>Traùt töôøng daøy 1,5cm</v>
          </cell>
          <cell r="C132" t="str">
            <v>m2</v>
          </cell>
          <cell r="D132">
            <v>39544</v>
          </cell>
          <cell r="E132">
            <v>11545</v>
          </cell>
          <cell r="F132">
            <v>0</v>
          </cell>
        </row>
        <row r="133">
          <cell r="A133" t="str">
            <v>662-110</v>
          </cell>
          <cell r="B133" t="str">
            <v>Oáp gaïch men 15x15 VM75 töôøng &lt;4m</v>
          </cell>
          <cell r="C133" t="str">
            <v>m2</v>
          </cell>
          <cell r="D133">
            <v>45199</v>
          </cell>
          <cell r="E133">
            <v>7554</v>
          </cell>
          <cell r="F133">
            <v>0</v>
          </cell>
        </row>
        <row r="134">
          <cell r="A134" t="str">
            <v>671-233</v>
          </cell>
          <cell r="B134" t="str">
            <v>Laùng neàn vöõa M100 daày 3cm cao &lt;4m</v>
          </cell>
          <cell r="C134" t="str">
            <v>m2</v>
          </cell>
          <cell r="D134">
            <v>11424</v>
          </cell>
          <cell r="E134">
            <v>1374</v>
          </cell>
          <cell r="F134">
            <v>103</v>
          </cell>
        </row>
        <row r="135">
          <cell r="A135" t="str">
            <v>672-110</v>
          </cell>
          <cell r="B135" t="str">
            <v>Laùng vöõa M75 daøy 1cm seânoâ, maùi haêt, maùng nöôùc</v>
          </cell>
          <cell r="C135" t="str">
            <v>m2</v>
          </cell>
          <cell r="D135">
            <v>3333</v>
          </cell>
          <cell r="E135">
            <v>1297</v>
          </cell>
          <cell r="F135">
            <v>77</v>
          </cell>
        </row>
        <row r="136">
          <cell r="A136" t="str">
            <v>672-122</v>
          </cell>
          <cell r="B136" t="str">
            <v>Laùng vöõa M75 daøy 2cm beå nöôùc, gieáng nöôùc, gieáng caùp</v>
          </cell>
          <cell r="C136" t="str">
            <v>m2</v>
          </cell>
          <cell r="D136">
            <v>7283</v>
          </cell>
          <cell r="E136">
            <v>1561</v>
          </cell>
          <cell r="F136">
            <v>77</v>
          </cell>
        </row>
        <row r="137">
          <cell r="A137" t="str">
            <v>674-130</v>
          </cell>
          <cell r="B137" t="str">
            <v>Laùng granito caàu thang</v>
          </cell>
          <cell r="C137" t="str">
            <v>m2</v>
          </cell>
          <cell r="D137">
            <v>37725</v>
          </cell>
          <cell r="E137">
            <v>30457</v>
          </cell>
        </row>
        <row r="138">
          <cell r="A138" t="str">
            <v>684-112</v>
          </cell>
          <cell r="B138" t="str">
            <v>Laùt gach cement 30x30 VM75 cao &lt;4m</v>
          </cell>
          <cell r="C138" t="str">
            <v>m2</v>
          </cell>
          <cell r="D138">
            <v>36418</v>
          </cell>
          <cell r="E138">
            <v>1902</v>
          </cell>
          <cell r="F138">
            <v>0</v>
          </cell>
        </row>
        <row r="139">
          <cell r="A139" t="str">
            <v>684-112SR</v>
          </cell>
          <cell r="B139" t="str">
            <v xml:space="preserve">Laùt gach ñaát nung </v>
          </cell>
          <cell r="C139" t="str">
            <v>m2</v>
          </cell>
          <cell r="D139">
            <v>43243</v>
          </cell>
          <cell r="E139">
            <v>1902</v>
          </cell>
          <cell r="F139">
            <v>0</v>
          </cell>
        </row>
        <row r="140">
          <cell r="A140" t="str">
            <v>685-210</v>
          </cell>
          <cell r="B140" t="str">
            <v>Laùt gach ceramic cao &lt;4m</v>
          </cell>
          <cell r="C140" t="str">
            <v>m2</v>
          </cell>
          <cell r="D140">
            <v>110805</v>
          </cell>
          <cell r="E140">
            <v>2142</v>
          </cell>
          <cell r="F140">
            <v>0</v>
          </cell>
        </row>
        <row r="141">
          <cell r="A141" t="str">
            <v>701-130</v>
          </cell>
          <cell r="B141" t="str">
            <v>Queùt voâi 3 nöôùc traéng cao&lt;4m</v>
          </cell>
          <cell r="C141" t="str">
            <v>m2</v>
          </cell>
          <cell r="D141">
            <v>177</v>
          </cell>
          <cell r="E141">
            <v>166</v>
          </cell>
          <cell r="F141">
            <v>0</v>
          </cell>
        </row>
        <row r="142">
          <cell r="A142" t="str">
            <v>702-310</v>
          </cell>
          <cell r="B142" t="str">
            <v>Baû mactit töôøng</v>
          </cell>
          <cell r="C142" t="str">
            <v>m2</v>
          </cell>
          <cell r="D142">
            <v>1530</v>
          </cell>
          <cell r="E142">
            <v>3382</v>
          </cell>
          <cell r="F142">
            <v>0</v>
          </cell>
        </row>
        <row r="143">
          <cell r="A143" t="str">
            <v>702-320</v>
          </cell>
          <cell r="B143" t="str">
            <v>Baû mactit coät, daàm, traàn</v>
          </cell>
          <cell r="C143" t="str">
            <v>m2</v>
          </cell>
          <cell r="D143">
            <v>1530</v>
          </cell>
          <cell r="E143">
            <v>4059</v>
          </cell>
          <cell r="F143">
            <v>0</v>
          </cell>
        </row>
        <row r="144">
          <cell r="A144" t="str">
            <v>702-330</v>
          </cell>
          <cell r="B144" t="str">
            <v>Baû cement vaøo töôøng</v>
          </cell>
          <cell r="C144" t="str">
            <v>m2</v>
          </cell>
          <cell r="D144">
            <v>6714</v>
          </cell>
          <cell r="E144">
            <v>4510</v>
          </cell>
          <cell r="F144">
            <v>0</v>
          </cell>
        </row>
        <row r="145">
          <cell r="A145" t="str">
            <v>702-340</v>
          </cell>
          <cell r="B145" t="str">
            <v>Baû cement vaøo coät, daàm, traàn</v>
          </cell>
          <cell r="C145" t="str">
            <v>m2</v>
          </cell>
          <cell r="D145">
            <v>6714</v>
          </cell>
          <cell r="E145">
            <v>5412</v>
          </cell>
          <cell r="F145">
            <v>0</v>
          </cell>
        </row>
        <row r="146">
          <cell r="A146" t="str">
            <v>702-400</v>
          </cell>
          <cell r="B146" t="str">
            <v>Queùt Flinkote 3 nöôùc choáng thaám cho seno, oâvaêngâ</v>
          </cell>
          <cell r="C146" t="str">
            <v>m2</v>
          </cell>
          <cell r="D146">
            <v>18900</v>
          </cell>
          <cell r="E146">
            <v>259</v>
          </cell>
          <cell r="F146">
            <v>0</v>
          </cell>
        </row>
        <row r="147">
          <cell r="A147" t="str">
            <v>703-430</v>
          </cell>
          <cell r="B147" t="str">
            <v>Sôn 2 lôùp cho saét theùp caùc loaïi</v>
          </cell>
          <cell r="C147" t="str">
            <v>m2</v>
          </cell>
          <cell r="D147">
            <v>4570</v>
          </cell>
          <cell r="E147">
            <v>659</v>
          </cell>
        </row>
        <row r="148">
          <cell r="A148" t="str">
            <v>703-430CR</v>
          </cell>
          <cell r="B148" t="str">
            <v xml:space="preserve">Sôn choáng ró 2 lôùp cho caáu kieän saét hình </v>
          </cell>
          <cell r="C148" t="str">
            <v>m2</v>
          </cell>
          <cell r="D148">
            <v>4570</v>
          </cell>
          <cell r="E148">
            <v>659</v>
          </cell>
        </row>
        <row r="149">
          <cell r="A149" t="str">
            <v>703-430D</v>
          </cell>
          <cell r="B149" t="str">
            <v>Sôn daàu 2 lôùp cho caáu kieän saét hình</v>
          </cell>
          <cell r="C149" t="str">
            <v>m2</v>
          </cell>
          <cell r="D149">
            <v>4570</v>
          </cell>
          <cell r="E149">
            <v>659</v>
          </cell>
        </row>
        <row r="150">
          <cell r="A150" t="str">
            <v>703-510</v>
          </cell>
          <cell r="B150" t="str">
            <v>Sôn nöôùc vaøo caùc keát caáu ñaõ baû</v>
          </cell>
          <cell r="C150" t="str">
            <v>m2</v>
          </cell>
          <cell r="D150">
            <v>3257</v>
          </cell>
          <cell r="E150">
            <v>507</v>
          </cell>
        </row>
        <row r="151">
          <cell r="A151" t="str">
            <v>704-110</v>
          </cell>
          <cell r="B151" t="str">
            <v>Queùt bitum noùng vaøo töôøng</v>
          </cell>
          <cell r="C151" t="str">
            <v>m2</v>
          </cell>
          <cell r="D151">
            <v>5983</v>
          </cell>
          <cell r="E151">
            <v>757</v>
          </cell>
          <cell r="F151">
            <v>0</v>
          </cell>
        </row>
        <row r="152">
          <cell r="A152" t="str">
            <v>704-220</v>
          </cell>
          <cell r="B152" t="str">
            <v>Queùt bitum  2 nöôùc+2 lôùp giaáy daàu</v>
          </cell>
          <cell r="C152" t="str">
            <v>m2</v>
          </cell>
          <cell r="D152">
            <v>17710</v>
          </cell>
          <cell r="E152">
            <v>4324</v>
          </cell>
          <cell r="F152">
            <v>0</v>
          </cell>
        </row>
        <row r="153">
          <cell r="A153" t="str">
            <v>704-220SR</v>
          </cell>
          <cell r="B153" t="str">
            <v>Queùt Flinkote 2 nöôùc+2 lôùp giaáy daàu cho maùi vaø saûnh</v>
          </cell>
          <cell r="C153" t="str">
            <v>m2</v>
          </cell>
          <cell r="D153">
            <v>19123</v>
          </cell>
          <cell r="E153">
            <v>4324</v>
          </cell>
          <cell r="F153">
            <v>0</v>
          </cell>
        </row>
        <row r="154">
          <cell r="A154" t="str">
            <v>704-320</v>
          </cell>
          <cell r="B154" t="str">
            <v>Queùt bitum  3 nöôùc+2 lôùp bao taûi</v>
          </cell>
          <cell r="C154" t="str">
            <v>m2</v>
          </cell>
          <cell r="D154">
            <v>18162</v>
          </cell>
          <cell r="E154">
            <v>8215</v>
          </cell>
          <cell r="F154">
            <v>0</v>
          </cell>
        </row>
        <row r="155">
          <cell r="A155" t="str">
            <v>704-320SR</v>
          </cell>
          <cell r="B155" t="str">
            <v>Cheøn nhöïa loûng</v>
          </cell>
          <cell r="C155" t="str">
            <v>m2</v>
          </cell>
          <cell r="D155">
            <v>18162</v>
          </cell>
          <cell r="E155">
            <v>8215</v>
          </cell>
          <cell r="F155">
            <v>0</v>
          </cell>
        </row>
        <row r="156">
          <cell r="A156" t="str">
            <v>705-110</v>
          </cell>
          <cell r="B156" t="str">
            <v>Cheùt khe noái</v>
          </cell>
          <cell r="C156" t="str">
            <v>m2</v>
          </cell>
          <cell r="D156">
            <v>3637</v>
          </cell>
          <cell r="E156">
            <v>4108</v>
          </cell>
          <cell r="F156">
            <v>0</v>
          </cell>
        </row>
        <row r="157">
          <cell r="A157" t="str">
            <v>B13-4/CÑ79/12</v>
          </cell>
          <cell r="B157" t="str">
            <v xml:space="preserve"> Traûi ñaù 1x2 saân traïm</v>
          </cell>
          <cell r="C157" t="str">
            <v>m3</v>
          </cell>
          <cell r="D157">
            <v>121800</v>
          </cell>
          <cell r="E157">
            <v>8023</v>
          </cell>
        </row>
        <row r="158">
          <cell r="A158" t="str">
            <v>B13-4/CÑ79/46</v>
          </cell>
          <cell r="B158" t="str">
            <v xml:space="preserve"> Traûi ñaù 4x6</v>
          </cell>
          <cell r="C158" t="str">
            <v>m3</v>
          </cell>
          <cell r="D158">
            <v>121800</v>
          </cell>
          <cell r="E158">
            <v>8023</v>
          </cell>
        </row>
        <row r="159">
          <cell r="A159" t="str">
            <v>B13-4/CÑ79/57</v>
          </cell>
          <cell r="B159" t="str">
            <v>Xeáp ñaù 5x7 choáng chaùy cho MBA löïc</v>
          </cell>
          <cell r="C159" t="str">
            <v>m3</v>
          </cell>
          <cell r="D159">
            <v>121800</v>
          </cell>
          <cell r="E159">
            <v>8023</v>
          </cell>
        </row>
        <row r="160">
          <cell r="A160" t="str">
            <v>B3-13/CÑ79</v>
          </cell>
          <cell r="B160" t="str">
            <v>Laøm laêng tru thoaùt nöôùc (ñaù 4x6,1x2 )</v>
          </cell>
          <cell r="C160" t="str">
            <v>100m3</v>
          </cell>
          <cell r="D160">
            <v>18384400</v>
          </cell>
          <cell r="E160">
            <v>689400</v>
          </cell>
          <cell r="F160">
            <v>1377700</v>
          </cell>
        </row>
        <row r="161">
          <cell r="A161" t="str">
            <v>B3-13e/CÑ79/12</v>
          </cell>
          <cell r="B161" t="str">
            <v xml:space="preserve"> Ñaù vuïn xeáp chaân taluy
 (ñaù 5x7 keïp ñaù1x2,ñaù maït) </v>
          </cell>
          <cell r="C161" t="str">
            <v>100m3</v>
          </cell>
          <cell r="D161">
            <v>16752000</v>
          </cell>
          <cell r="E161">
            <v>689400</v>
          </cell>
          <cell r="F161">
            <v>1377700</v>
          </cell>
        </row>
        <row r="162">
          <cell r="A162" t="str">
            <v>B3-13e/CÑ79/P</v>
          </cell>
          <cell r="B162" t="str">
            <v>Laøm moùng ñöôøng ñaù 5x7 cheøn phuùn daøy 0,2m</v>
          </cell>
          <cell r="C162" t="str">
            <v>100m3</v>
          </cell>
          <cell r="D162">
            <v>16752000</v>
          </cell>
          <cell r="E162">
            <v>689400</v>
          </cell>
          <cell r="F162">
            <v>1377700</v>
          </cell>
        </row>
        <row r="163">
          <cell r="A163" t="str">
            <v>B3-13e/CÑ79/C</v>
          </cell>
          <cell r="B163" t="str">
            <v>Laøm moùng ñaù 4x6 keïp caùt daøy 0,2m</v>
          </cell>
          <cell r="C163" t="str">
            <v>100m3</v>
          </cell>
          <cell r="D163">
            <v>16752000</v>
          </cell>
          <cell r="E163">
            <v>689400</v>
          </cell>
          <cell r="F163">
            <v>1377700</v>
          </cell>
        </row>
        <row r="164">
          <cell r="A164" t="str">
            <v>B3-14e/CÑ79</v>
          </cell>
          <cell r="B164" t="str">
            <v>Traõi caùn ñaù mi 25l/m2</v>
          </cell>
          <cell r="C164" t="str">
            <v>100m3</v>
          </cell>
          <cell r="D164">
            <v>15828000</v>
          </cell>
          <cell r="E164">
            <v>41877</v>
          </cell>
          <cell r="F164">
            <v>834610</v>
          </cell>
        </row>
        <row r="165">
          <cell r="A165" t="str">
            <v>B3-3/CÑ79</v>
          </cell>
          <cell r="B165" t="str">
            <v>Caùn nguyeân thoå</v>
          </cell>
          <cell r="C165" t="str">
            <v>100m2</v>
          </cell>
          <cell r="E165">
            <v>1441</v>
          </cell>
          <cell r="F165">
            <v>22284</v>
          </cell>
        </row>
        <row r="166">
          <cell r="A166" t="str">
            <v>K0-001</v>
          </cell>
          <cell r="B166" t="str">
            <v>Laép ñaët chaäu röõa söù 1 voøi</v>
          </cell>
          <cell r="C166" t="str">
            <v>Boä</v>
          </cell>
          <cell r="D166">
            <v>274492</v>
          </cell>
          <cell r="E166">
            <v>35485</v>
          </cell>
          <cell r="F166">
            <v>0</v>
          </cell>
        </row>
        <row r="167">
          <cell r="A167" t="str">
            <v>K0-011</v>
          </cell>
          <cell r="B167" t="str">
            <v>Laép ñaët chaäu röõa söù 2 voøi</v>
          </cell>
          <cell r="C167" t="str">
            <v>Boä</v>
          </cell>
          <cell r="D167">
            <v>439700</v>
          </cell>
          <cell r="E167">
            <v>43954</v>
          </cell>
          <cell r="F167">
            <v>0</v>
          </cell>
        </row>
        <row r="168">
          <cell r="A168" t="str">
            <v>K0-201</v>
          </cell>
          <cell r="B168" t="str">
            <v>Laép ñaët baøn caàu beät</v>
          </cell>
          <cell r="C168" t="str">
            <v>Boä</v>
          </cell>
          <cell r="D168">
            <v>1018164</v>
          </cell>
          <cell r="E168">
            <v>34679</v>
          </cell>
          <cell r="F168">
            <v>0</v>
          </cell>
        </row>
        <row r="169">
          <cell r="A169" t="str">
            <v>K0-501</v>
          </cell>
          <cell r="B169" t="str">
            <v>Laép voøi (1 voøi) taém höông sen</v>
          </cell>
          <cell r="C169" t="str">
            <v>Boä</v>
          </cell>
          <cell r="D169">
            <v>262750</v>
          </cell>
          <cell r="E169">
            <v>30243</v>
          </cell>
          <cell r="F169">
            <v>0</v>
          </cell>
        </row>
        <row r="170">
          <cell r="A170" t="str">
            <v>K1-021</v>
          </cell>
          <cell r="B170" t="str">
            <v>Laép ñaët oáng STK D26/34</v>
          </cell>
          <cell r="C170" t="str">
            <v>m</v>
          </cell>
          <cell r="D170">
            <v>13267</v>
          </cell>
          <cell r="E170">
            <v>4462</v>
          </cell>
        </row>
        <row r="171">
          <cell r="A171" t="str">
            <v>K1-051</v>
          </cell>
          <cell r="B171" t="str">
            <v>Laép ñaët oáng STK D50/60</v>
          </cell>
          <cell r="C171" t="str">
            <v>m</v>
          </cell>
          <cell r="D171">
            <v>39466</v>
          </cell>
          <cell r="E171">
            <v>6431</v>
          </cell>
          <cell r="F171">
            <v>0</v>
          </cell>
        </row>
        <row r="172">
          <cell r="A172" t="str">
            <v>K1-051SR</v>
          </cell>
          <cell r="B172" t="str">
            <v>Laép ñaët oáng theùp D168/4mm coät</v>
          </cell>
          <cell r="C172" t="str">
            <v>m</v>
          </cell>
          <cell r="D172">
            <v>180000</v>
          </cell>
          <cell r="E172">
            <v>19293</v>
          </cell>
          <cell r="F172">
            <v>0</v>
          </cell>
        </row>
        <row r="173">
          <cell r="A173" t="str">
            <v>K1-051x3SR</v>
          </cell>
          <cell r="B173" t="str">
            <v>Laép ñaët oáng STK D140 noái MBA vaø Beå daàu söï coá</v>
          </cell>
          <cell r="C173" t="str">
            <v>m</v>
          </cell>
          <cell r="D173">
            <v>118398</v>
          </cell>
          <cell r="E173">
            <v>19293</v>
          </cell>
        </row>
        <row r="174">
          <cell r="A174" t="str">
            <v>K1-111</v>
          </cell>
          <cell r="B174" t="str">
            <v>Laép ñaët oáng PVC D20</v>
          </cell>
          <cell r="C174" t="str">
            <v>m</v>
          </cell>
          <cell r="D174">
            <v>3307</v>
          </cell>
          <cell r="E174">
            <v>2685</v>
          </cell>
          <cell r="F174">
            <v>0</v>
          </cell>
        </row>
        <row r="175">
          <cell r="A175" t="str">
            <v>K1-151</v>
          </cell>
          <cell r="B175" t="str">
            <v>Laép ñaët oáng PVC D50</v>
          </cell>
          <cell r="C175" t="str">
            <v>m</v>
          </cell>
          <cell r="D175">
            <v>10447</v>
          </cell>
          <cell r="E175">
            <v>4502</v>
          </cell>
        </row>
        <row r="176">
          <cell r="A176" t="str">
            <v>K1-151SR</v>
          </cell>
          <cell r="B176" t="str">
            <v xml:space="preserve">Laép oáng PVC D60                                       </v>
          </cell>
          <cell r="C176" t="str">
            <v>m</v>
          </cell>
          <cell r="D176">
            <v>12267</v>
          </cell>
          <cell r="E176">
            <v>4502</v>
          </cell>
          <cell r="F176">
            <v>0</v>
          </cell>
        </row>
        <row r="177">
          <cell r="A177" t="str">
            <v>K1-151SR2</v>
          </cell>
          <cell r="B177" t="str">
            <v>Laép ñaët oáng PVC D114</v>
          </cell>
          <cell r="C177" t="str">
            <v>m</v>
          </cell>
          <cell r="D177">
            <v>20894</v>
          </cell>
          <cell r="E177">
            <v>9004</v>
          </cell>
          <cell r="F177">
            <v>0</v>
          </cell>
        </row>
        <row r="178">
          <cell r="A178" t="str">
            <v>K1-151SR4</v>
          </cell>
          <cell r="B178" t="str">
            <v>Laép ñaët oáng PVC D220</v>
          </cell>
          <cell r="C178" t="str">
            <v>m</v>
          </cell>
          <cell r="D178">
            <v>41788</v>
          </cell>
          <cell r="E178">
            <v>18008</v>
          </cell>
          <cell r="F178">
            <v>0</v>
          </cell>
        </row>
        <row r="179">
          <cell r="A179" t="str">
            <v>K2-451</v>
          </cell>
          <cell r="B179" t="str">
            <v>Saûn xuaát laép ñaët oáng manchon STK D50x40</v>
          </cell>
          <cell r="C179" t="str">
            <v>caùi</v>
          </cell>
          <cell r="D179">
            <v>5885</v>
          </cell>
          <cell r="E179">
            <v>2278</v>
          </cell>
        </row>
        <row r="180">
          <cell r="A180" t="str">
            <v>K2-451SR3</v>
          </cell>
          <cell r="B180" t="str">
            <v xml:space="preserve">Saûn xuaát laép ñaët oáng manchon STK D140 </v>
          </cell>
          <cell r="C180" t="str">
            <v>caùi</v>
          </cell>
          <cell r="D180">
            <v>17655</v>
          </cell>
          <cell r="E180">
            <v>6834</v>
          </cell>
        </row>
        <row r="181">
          <cell r="A181" t="str">
            <v>K2-702</v>
          </cell>
          <cell r="B181" t="str">
            <v>Laép ñaët co PVC D20</v>
          </cell>
          <cell r="C181" t="str">
            <v>Caùi</v>
          </cell>
          <cell r="D181">
            <v>1520</v>
          </cell>
          <cell r="E181">
            <v>624</v>
          </cell>
          <cell r="F181">
            <v>0</v>
          </cell>
        </row>
        <row r="182">
          <cell r="A182" t="str">
            <v>K2-706</v>
          </cell>
          <cell r="B182" t="str">
            <v xml:space="preserve">Laép ñaët co PVC D60  </v>
          </cell>
          <cell r="C182" t="str">
            <v>Caùi</v>
          </cell>
          <cell r="D182">
            <v>4891</v>
          </cell>
          <cell r="E182">
            <v>1595</v>
          </cell>
          <cell r="F182">
            <v>0</v>
          </cell>
        </row>
        <row r="183">
          <cell r="A183" t="str">
            <v>K2-706SR2</v>
          </cell>
          <cell r="B183" t="str">
            <v>Laép ñaët co PVC D100</v>
          </cell>
          <cell r="C183" t="str">
            <v>Caùi</v>
          </cell>
          <cell r="D183">
            <v>9782</v>
          </cell>
          <cell r="E183">
            <v>3190</v>
          </cell>
          <cell r="F183">
            <v>0</v>
          </cell>
        </row>
        <row r="184">
          <cell r="A184" t="str">
            <v>K2-806</v>
          </cell>
          <cell r="B184" t="str">
            <v>Laép ñaët manchon PVC D60</v>
          </cell>
          <cell r="C184" t="str">
            <v>Caùi</v>
          </cell>
          <cell r="D184">
            <v>4815</v>
          </cell>
          <cell r="E184">
            <v>1595</v>
          </cell>
          <cell r="F184">
            <v>0</v>
          </cell>
        </row>
        <row r="185">
          <cell r="A185" t="str">
            <v>K2-806SR2</v>
          </cell>
          <cell r="B185" t="str">
            <v>Laép ñaët manchon PVC D114</v>
          </cell>
          <cell r="C185" t="str">
            <v>Caùi</v>
          </cell>
          <cell r="D185">
            <v>9630</v>
          </cell>
          <cell r="E185">
            <v>3190</v>
          </cell>
          <cell r="F185">
            <v>0</v>
          </cell>
        </row>
        <row r="186">
          <cell r="A186" t="str">
            <v>K2-902</v>
          </cell>
          <cell r="B186" t="str">
            <v>Laép ñaët Teâ PVC D21</v>
          </cell>
          <cell r="C186" t="str">
            <v>Caùi</v>
          </cell>
          <cell r="D186">
            <v>1563</v>
          </cell>
          <cell r="E186">
            <v>936</v>
          </cell>
          <cell r="F186">
            <v>0</v>
          </cell>
        </row>
        <row r="187">
          <cell r="A187" t="str">
            <v>K2-906</v>
          </cell>
          <cell r="B187" t="str">
            <v>Laép ñaët Teâ PVC D50</v>
          </cell>
          <cell r="C187" t="str">
            <v>Caùi</v>
          </cell>
          <cell r="D187">
            <v>8661</v>
          </cell>
          <cell r="E187">
            <v>2392</v>
          </cell>
          <cell r="F187">
            <v>0</v>
          </cell>
        </row>
        <row r="188">
          <cell r="A188" t="str">
            <v>K2-906SR2</v>
          </cell>
          <cell r="B188" t="str">
            <v>Laép ñaët Teâ PVC D100</v>
          </cell>
          <cell r="C188" t="str">
            <v>Caùi</v>
          </cell>
          <cell r="D188">
            <v>17322</v>
          </cell>
          <cell r="E188">
            <v>4784</v>
          </cell>
          <cell r="F188">
            <v>0</v>
          </cell>
        </row>
        <row r="189">
          <cell r="A189" t="str">
            <v>K4-011</v>
          </cell>
          <cell r="B189" t="str">
            <v>Laép pheåu thu  nöôÙc baèng gang</v>
          </cell>
          <cell r="C189" t="str">
            <v>Caùi</v>
          </cell>
          <cell r="D189">
            <v>12206</v>
          </cell>
          <cell r="E189">
            <v>3724</v>
          </cell>
          <cell r="F189">
            <v>0</v>
          </cell>
        </row>
        <row r="190">
          <cell r="A190" t="str">
            <v>K4-201</v>
          </cell>
          <cell r="B190" t="str">
            <v>Laép ñaët göông soi 60x40x5</v>
          </cell>
          <cell r="C190" t="str">
            <v>boä</v>
          </cell>
          <cell r="D190">
            <v>50225</v>
          </cell>
          <cell r="E190">
            <v>1585</v>
          </cell>
          <cell r="F190">
            <v>0</v>
          </cell>
        </row>
        <row r="191">
          <cell r="A191" t="str">
            <v>K4-232</v>
          </cell>
          <cell r="B191" t="str">
            <v>Hoäp ñöïng giaáy veä sinh</v>
          </cell>
          <cell r="C191" t="str">
            <v>boä</v>
          </cell>
          <cell r="D191">
            <v>20140</v>
          </cell>
          <cell r="E191">
            <v>892</v>
          </cell>
          <cell r="F191">
            <v>0</v>
          </cell>
        </row>
        <row r="192">
          <cell r="A192" t="str">
            <v>050-511/3285</v>
          </cell>
          <cell r="B192" t="str">
            <v>Laép ñaët daøn tru coångï vaø giaù ñôû 110kV</v>
          </cell>
          <cell r="C192" t="str">
            <v>Taán</v>
          </cell>
          <cell r="E192">
            <v>203824</v>
          </cell>
          <cell r="F192">
            <v>62380</v>
          </cell>
        </row>
        <row r="193">
          <cell r="A193" t="str">
            <v>ÑM-3285</v>
          </cell>
          <cell r="B193" t="str">
            <v>Gia coâng maï keõm saét hình MBA</v>
          </cell>
          <cell r="C193" t="str">
            <v>Taán</v>
          </cell>
          <cell r="D193">
            <v>10500000</v>
          </cell>
          <cell r="E193">
            <v>0</v>
          </cell>
          <cell r="F193">
            <v>0</v>
          </cell>
        </row>
        <row r="194">
          <cell r="A194" t="str">
            <v>ÑM-3285/1</v>
          </cell>
          <cell r="B194" t="str">
            <v>Saét hình thaønh phaåm cho truï vaø giaù ñôû 110kV</v>
          </cell>
          <cell r="C194" t="str">
            <v>Taán</v>
          </cell>
          <cell r="D194">
            <v>10500000</v>
          </cell>
          <cell r="E194">
            <v>0</v>
          </cell>
          <cell r="F194">
            <v>0</v>
          </cell>
        </row>
        <row r="195">
          <cell r="A195" t="str">
            <v>ÑM-3285/2</v>
          </cell>
          <cell r="B195" t="str">
            <v>Saét hình thaønh phaåm cho xaø daøn 110kV</v>
          </cell>
          <cell r="C195" t="str">
            <v>Taán</v>
          </cell>
          <cell r="D195">
            <v>10500000</v>
          </cell>
          <cell r="E195">
            <v>0</v>
          </cell>
          <cell r="F195">
            <v>0</v>
          </cell>
        </row>
        <row r="196">
          <cell r="A196" t="str">
            <v>VC-03B</v>
          </cell>
          <cell r="B196" t="str">
            <v>Boác xuùc ñaát thöøa leân xuoáng ,tôi x1.3, nhoùm ñaát 1-3</v>
          </cell>
          <cell r="C196" t="str">
            <v>m3</v>
          </cell>
          <cell r="D196">
            <v>0</v>
          </cell>
          <cell r="E196">
            <v>1882</v>
          </cell>
          <cell r="F196">
            <v>0</v>
          </cell>
        </row>
        <row r="197">
          <cell r="A197" t="str">
            <v>VC-03C</v>
          </cell>
          <cell r="B197" t="str">
            <v>Chuyeån  ñaát thöøa baèng xe cuùtkít cly 200m , nhoùm ñaát 1-3</v>
          </cell>
          <cell r="C197" t="str">
            <v>m3</v>
          </cell>
          <cell r="D197">
            <v>0</v>
          </cell>
          <cell r="E197">
            <v>6653</v>
          </cell>
          <cell r="F197">
            <v>0</v>
          </cell>
        </row>
        <row r="198">
          <cell r="A198" t="str">
            <v>VC-04B</v>
          </cell>
          <cell r="B198" t="str">
            <v>Boác xuùc ñaát thöøa leân xuoáng ,tôi x1.3 , nhoùm ñaát 4-6</v>
          </cell>
          <cell r="C198" t="str">
            <v>m3</v>
          </cell>
          <cell r="D198">
            <v>0</v>
          </cell>
          <cell r="E198">
            <v>2254</v>
          </cell>
          <cell r="F198">
            <v>0</v>
          </cell>
        </row>
        <row r="199">
          <cell r="A199" t="str">
            <v>VC-04C</v>
          </cell>
          <cell r="B199" t="str">
            <v>Chuyeån  ñaát thöøa baèng xe cuùtkít cly 200m, nhoùm ñaát 4-6</v>
          </cell>
          <cell r="C199" t="str">
            <v>m3</v>
          </cell>
          <cell r="D199">
            <v>0</v>
          </cell>
          <cell r="E199">
            <v>7203</v>
          </cell>
          <cell r="F199">
            <v>0</v>
          </cell>
        </row>
        <row r="200">
          <cell r="A200" t="str">
            <v>TAM TINH</v>
          </cell>
        </row>
        <row r="201">
          <cell r="A201" t="str">
            <v>TT1</v>
          </cell>
          <cell r="B201" t="str">
            <v xml:space="preserve"> Gia coâng laép ñaët boulon F12x100 </v>
          </cell>
          <cell r="C201" t="str">
            <v>boä</v>
          </cell>
          <cell r="D201">
            <v>2300</v>
          </cell>
        </row>
        <row r="202">
          <cell r="A202" t="str">
            <v>TT2</v>
          </cell>
          <cell r="B202" t="str">
            <v xml:space="preserve"> Gia coâng laép ñaët baûn leà F20 </v>
          </cell>
          <cell r="C202" t="str">
            <v>boä</v>
          </cell>
          <cell r="D202">
            <v>20000</v>
          </cell>
          <cell r="E202">
            <v>1000</v>
          </cell>
        </row>
        <row r="203">
          <cell r="A203" t="str">
            <v>TT3</v>
          </cell>
          <cell r="B203" t="str">
            <v>Gia coâng ñònh vò buloâng neo ( Vaät lieäu B caáp)</v>
          </cell>
          <cell r="C203" t="str">
            <v>Boä</v>
          </cell>
        </row>
        <row r="204">
          <cell r="A204" t="str">
            <v>TT4</v>
          </cell>
          <cell r="B204" t="str">
            <v>6 moùng choáng seùt 110 KV ( 3 truï 3,5m vaø 3   tru 2,5m) : M20 - 500
= 6*4</v>
          </cell>
          <cell r="C204" t="str">
            <v>Boä</v>
          </cell>
          <cell r="D204">
            <v>20000</v>
          </cell>
          <cell r="E204">
            <v>6000</v>
          </cell>
        </row>
        <row r="205">
          <cell r="A205" t="str">
            <v>TT5</v>
          </cell>
          <cell r="B205" t="str">
            <v>3 moùng DCL 110KV : M24 - 600
=3*8</v>
          </cell>
          <cell r="C205" t="str">
            <v>Boä</v>
          </cell>
          <cell r="D205">
            <v>27000</v>
          </cell>
          <cell r="E205">
            <v>6000</v>
          </cell>
        </row>
        <row r="206">
          <cell r="A206" t="str">
            <v>TT6</v>
          </cell>
          <cell r="B206" t="str">
            <v>9 moùng (2 söù ñôû 110KV + 3 TU + 3 TI+1MBATD ) : M16-500 =9*8</v>
          </cell>
          <cell r="C206" t="str">
            <v>Boä</v>
          </cell>
          <cell r="D206">
            <v>16000</v>
          </cell>
          <cell r="E206">
            <v>6000</v>
          </cell>
        </row>
        <row r="207">
          <cell r="A207" t="str">
            <v>TT7</v>
          </cell>
          <cell r="B207" t="str">
            <v>1 maùy caét 110KV: M24-600/200
=1*12</v>
          </cell>
          <cell r="C207" t="str">
            <v>Boä</v>
          </cell>
          <cell r="D207">
            <v>27000</v>
          </cell>
          <cell r="E207">
            <v>6000</v>
          </cell>
        </row>
        <row r="208">
          <cell r="A208" t="str">
            <v>TT8</v>
          </cell>
          <cell r="B208" t="str">
            <v>4 moùng truï coång 110Kv MTC1:M30-1400/200
=4*16</v>
          </cell>
          <cell r="C208" t="str">
            <v>Boä</v>
          </cell>
          <cell r="D208">
            <v>90000</v>
          </cell>
          <cell r="E208">
            <v>6000</v>
          </cell>
        </row>
        <row r="209">
          <cell r="A209" t="str">
            <v>TT9</v>
          </cell>
          <cell r="B209" t="str">
            <v>2 moùng truï coång 110Kv MTC2: M30/1400-200
=2*16</v>
          </cell>
          <cell r="C209" t="str">
            <v>Boä</v>
          </cell>
          <cell r="D209">
            <v>90000</v>
          </cell>
          <cell r="E209">
            <v>6000</v>
          </cell>
        </row>
        <row r="210">
          <cell r="A210" t="str">
            <v>TT10</v>
          </cell>
          <cell r="B210" t="str">
            <v>6 moùng truï chieáu saùng : M20-500
=6*4</v>
          </cell>
          <cell r="C210" t="str">
            <v>Boä</v>
          </cell>
          <cell r="D210">
            <v>20000</v>
          </cell>
          <cell r="E210">
            <v>6000</v>
          </cell>
        </row>
        <row r="211">
          <cell r="A211" t="str">
            <v>TT11</v>
          </cell>
          <cell r="B211" t="str">
            <v>1 moùng daøn tu buø: M20-900
=1*4</v>
          </cell>
          <cell r="C211" t="str">
            <v>Boä</v>
          </cell>
          <cell r="D211">
            <v>36000</v>
          </cell>
          <cell r="E211">
            <v>6000</v>
          </cell>
        </row>
        <row r="212">
          <cell r="A212" t="str">
            <v>TT12</v>
          </cell>
          <cell r="B212" t="str">
            <v>Saûn xuaát laép ñaët caùc phuï kieän cho löôùi loïc MBA :Bulong daõn chaân (Hieti HLC) d12-100</v>
          </cell>
          <cell r="C212" t="str">
            <v>boä</v>
          </cell>
          <cell r="D212">
            <v>15000</v>
          </cell>
          <cell r="E212">
            <v>6000</v>
          </cell>
        </row>
        <row r="213">
          <cell r="A213" t="str">
            <v>TT13</v>
          </cell>
          <cell r="B213" t="str">
            <v>Saûn xuaát laép ñaët caùc phuï kieän cho löôùi loïc MBA :Bulong ñuoâi caù d12-80</v>
          </cell>
          <cell r="C213" t="str">
            <v>boä</v>
          </cell>
          <cell r="D213">
            <v>4000</v>
          </cell>
          <cell r="E213">
            <v>3000</v>
          </cell>
        </row>
        <row r="214">
          <cell r="A214" t="str">
            <v>TT14</v>
          </cell>
          <cell r="B214" t="str">
            <v>Laép ñaët maùt bôm 2HP cho Beå daàu söï coá (B caáp)</v>
          </cell>
          <cell r="C214" t="str">
            <v>boä</v>
          </cell>
          <cell r="D214">
            <v>2000000</v>
          </cell>
          <cell r="E214">
            <v>50000</v>
          </cell>
        </row>
        <row r="215">
          <cell r="A215" t="str">
            <v>TT15</v>
          </cell>
          <cell r="B215" t="str">
            <v>Saûn xuaát laép ñaët bulon daõn chaân M10x80</v>
          </cell>
          <cell r="C215" t="str">
            <v>boä</v>
          </cell>
          <cell r="D215">
            <v>10000</v>
          </cell>
          <cell r="E215">
            <v>6000</v>
          </cell>
          <cell r="F215">
            <v>0</v>
          </cell>
        </row>
        <row r="216">
          <cell r="A216" t="str">
            <v>TT16</v>
          </cell>
          <cell r="B216" t="str">
            <v>Laép ñaët boàn nöôÙc TröôØng tuyeàn 500L</v>
          </cell>
          <cell r="C216" t="str">
            <v>Boä</v>
          </cell>
          <cell r="D216">
            <v>3000000</v>
          </cell>
        </row>
        <row r="217">
          <cell r="A217" t="str">
            <v>TT17</v>
          </cell>
          <cell r="B217" t="str">
            <v>Ñoùng gieáng nöôÙc oáng PVC F42 caû bôm 1 ngöïa</v>
          </cell>
          <cell r="C217" t="str">
            <v>Boä</v>
          </cell>
          <cell r="D217">
            <v>4000000</v>
          </cell>
        </row>
        <row r="218">
          <cell r="A218" t="str">
            <v>TT18</v>
          </cell>
          <cell r="B218" t="str">
            <v>Laép ñaët van PVC D21</v>
          </cell>
          <cell r="C218" t="str">
            <v>caùi</v>
          </cell>
          <cell r="D218">
            <v>10000</v>
          </cell>
          <cell r="E218">
            <v>1000</v>
          </cell>
        </row>
        <row r="219">
          <cell r="A219" t="str">
            <v>TT19</v>
          </cell>
          <cell r="B219" t="str">
            <v xml:space="preserve">Gia coâng laép ñaët Tuû beáp vaùn OÂ can ( 2 x0,5 )m </v>
          </cell>
          <cell r="C219" t="str">
            <v>caùi</v>
          </cell>
          <cell r="D219">
            <v>1000000</v>
          </cell>
          <cell r="E219">
            <v>100000</v>
          </cell>
        </row>
        <row r="220">
          <cell r="A220" t="str">
            <v>TT20</v>
          </cell>
          <cell r="B220" t="str">
            <v>Bu-loâng M12x40</v>
          </cell>
          <cell r="C220" t="str">
            <v>boä</v>
          </cell>
          <cell r="D220">
            <v>1500</v>
          </cell>
          <cell r="E220">
            <v>0</v>
          </cell>
          <cell r="F220">
            <v>0</v>
          </cell>
        </row>
        <row r="221">
          <cell r="A221" t="str">
            <v>TT21</v>
          </cell>
          <cell r="B221" t="str">
            <v>Bu-loâng M16x40</v>
          </cell>
          <cell r="C221" t="str">
            <v>boä</v>
          </cell>
          <cell r="D221">
            <v>2300</v>
          </cell>
          <cell r="E221">
            <v>0</v>
          </cell>
        </row>
        <row r="222">
          <cell r="A222" t="str">
            <v>TT22</v>
          </cell>
          <cell r="B222" t="str">
            <v>Bu-loâng M16x50</v>
          </cell>
          <cell r="C222" t="str">
            <v>boä</v>
          </cell>
          <cell r="D222">
            <v>2300</v>
          </cell>
          <cell r="E222">
            <v>0</v>
          </cell>
        </row>
        <row r="223">
          <cell r="A223" t="str">
            <v>TT23</v>
          </cell>
          <cell r="B223" t="str">
            <v>Bu-loâng M16x60</v>
          </cell>
          <cell r="C223" t="str">
            <v>boä</v>
          </cell>
          <cell r="D223">
            <v>2500</v>
          </cell>
          <cell r="E223">
            <v>0</v>
          </cell>
        </row>
        <row r="224">
          <cell r="A224" t="str">
            <v>TT24</v>
          </cell>
          <cell r="B224" t="str">
            <v>Bu-loâng M16x80</v>
          </cell>
          <cell r="C224" t="str">
            <v>boä</v>
          </cell>
          <cell r="D224">
            <v>2700</v>
          </cell>
          <cell r="E224">
            <v>0</v>
          </cell>
        </row>
        <row r="225">
          <cell r="A225" t="str">
            <v>TT25</v>
          </cell>
          <cell r="B225" t="str">
            <v>Bu-loâng M16x100</v>
          </cell>
          <cell r="C225" t="str">
            <v>boä</v>
          </cell>
          <cell r="D225">
            <v>2900</v>
          </cell>
          <cell r="E225">
            <v>0</v>
          </cell>
        </row>
        <row r="226">
          <cell r="A226" t="str">
            <v>TT26</v>
          </cell>
          <cell r="B226" t="str">
            <v>Bu-loâng M16x150</v>
          </cell>
          <cell r="C226" t="str">
            <v>boä</v>
          </cell>
          <cell r="D226">
            <v>4000</v>
          </cell>
          <cell r="E226">
            <v>0</v>
          </cell>
        </row>
        <row r="227">
          <cell r="A227" t="str">
            <v>TT27</v>
          </cell>
          <cell r="B227" t="str">
            <v>Bu-loâng M16x160</v>
          </cell>
          <cell r="C227" t="str">
            <v>boä</v>
          </cell>
          <cell r="D227">
            <v>4000</v>
          </cell>
          <cell r="E227">
            <v>0</v>
          </cell>
        </row>
        <row r="228">
          <cell r="A228" t="str">
            <v>TT28</v>
          </cell>
          <cell r="B228" t="str">
            <v>Bu-loâng M16x250</v>
          </cell>
          <cell r="C228" t="str">
            <v>boä</v>
          </cell>
          <cell r="D228">
            <v>5400</v>
          </cell>
          <cell r="E228">
            <v>0</v>
          </cell>
        </row>
        <row r="229">
          <cell r="A229" t="str">
            <v>TT29</v>
          </cell>
          <cell r="B229" t="str">
            <v>Bu-loâng M20x50</v>
          </cell>
          <cell r="C229" t="str">
            <v>boä</v>
          </cell>
          <cell r="D229">
            <v>4000</v>
          </cell>
          <cell r="E229">
            <v>0</v>
          </cell>
        </row>
        <row r="230">
          <cell r="A230" t="str">
            <v>TT30</v>
          </cell>
          <cell r="B230" t="str">
            <v>Bu-loâng M20x90</v>
          </cell>
          <cell r="C230" t="str">
            <v>Boä</v>
          </cell>
          <cell r="D230">
            <v>5100</v>
          </cell>
          <cell r="E230">
            <v>0</v>
          </cell>
        </row>
        <row r="231">
          <cell r="A231" t="str">
            <v>TT31</v>
          </cell>
          <cell r="B231" t="str">
            <v>Bu-loâng U M150</v>
          </cell>
          <cell r="C231" t="str">
            <v>Boä</v>
          </cell>
          <cell r="D231">
            <v>10000</v>
          </cell>
          <cell r="E231">
            <v>0</v>
          </cell>
        </row>
        <row r="232">
          <cell r="A232" t="str">
            <v>TT32</v>
          </cell>
          <cell r="B232" t="str">
            <v>Caét raõnh cheøn nhöïa daày 0,5cm saâu 5cm
=(19*3,5+5*4)</v>
          </cell>
          <cell r="C232" t="str">
            <v>m</v>
          </cell>
          <cell r="D232">
            <v>2000</v>
          </cell>
          <cell r="E232">
            <v>15000</v>
          </cell>
        </row>
        <row r="233">
          <cell r="A233" t="str">
            <v>TT33</v>
          </cell>
          <cell r="B233" t="str">
            <v>Laøm taàng loïc cho haàm phaân</v>
          </cell>
          <cell r="C233" t="str">
            <v>caùi</v>
          </cell>
          <cell r="D233">
            <v>30000</v>
          </cell>
          <cell r="E233">
            <v>3000</v>
          </cell>
        </row>
        <row r="234">
          <cell r="A234" t="str">
            <v>TT34</v>
          </cell>
          <cell r="B234" t="str">
            <v>Bu-loâng M16x200</v>
          </cell>
          <cell r="C234" t="str">
            <v>Boä</v>
          </cell>
          <cell r="D234">
            <v>4800</v>
          </cell>
        </row>
        <row r="235">
          <cell r="A235" t="str">
            <v>TT35</v>
          </cell>
          <cell r="B235" t="str">
            <v>Bu-loâng M12x100</v>
          </cell>
          <cell r="C235" t="str">
            <v>Boä</v>
          </cell>
          <cell r="D235">
            <v>2500</v>
          </cell>
        </row>
        <row r="236">
          <cell r="A236" t="str">
            <v>TT36</v>
          </cell>
          <cell r="B236" t="str">
            <v>Bu-loâng U M10</v>
          </cell>
          <cell r="C236" t="str">
            <v>Boä</v>
          </cell>
          <cell r="D236">
            <v>10000</v>
          </cell>
        </row>
      </sheetData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DONGIA"/>
      <sheetName val="CHITIET"/>
      <sheetName val="giathanh"/>
      <sheetName val="denbu"/>
      <sheetName val="THXL"/>
      <sheetName val="VC"/>
      <sheetName val="TK"/>
      <sheetName val="TONG1"/>
      <sheetName val="tong hop"/>
      <sheetName val="00000000"/>
      <sheetName val="1000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QMCT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Tong hop 1,05"/>
      <sheetName val="Tong hop 1,1"/>
      <sheetName val="Tong hop WB"/>
      <sheetName val="34KHCB"/>
      <sheetName val="Module1"/>
      <sheetName val="Phu thu"/>
      <sheetName val="Tong hop"/>
      <sheetName val="nd316"/>
      <sheetName val="ad304"/>
      <sheetName val="ad301"/>
      <sheetName val="ad302"/>
      <sheetName val="nd116"/>
      <sheetName val="GD309"/>
      <sheetName val="GD110"/>
      <sheetName val="ad403"/>
      <sheetName val="ad404"/>
      <sheetName val="ND120"/>
      <sheetName val="ND119"/>
      <sheetName val="GD217"/>
      <sheetName val="KT"/>
      <sheetName val="Dai tu 99"/>
      <sheetName val="KHCB"/>
      <sheetName val="WB"/>
      <sheetName val="VAT"/>
      <sheetName val="CK90702"/>
      <sheetName val="CK90703"/>
      <sheetName val="Thu duc"/>
      <sheetName val="ad201"/>
      <sheetName val="Data PT"/>
    </sheetNames>
    <definedNames>
      <definedName name="cplhsmt" refersTo="#REF!"/>
      <definedName name="cptdhsmt" refersTo="#REF!"/>
      <definedName name="cptdtdt" refersTo="#REF!"/>
      <definedName name="cptdtkkt" refersTo="#REF!"/>
      <definedName name="gsktxd" refersTo="#REF!"/>
      <definedName name="qlda" refersTo="#REF!"/>
      <definedName name="tinhqt" refersTo="#REF!"/>
      <definedName name="tkp" refersTo="#REF!"/>
      <definedName name="tkpdt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VT"/>
      <sheetName val="N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definedNames>
      <definedName name="NToS"/>
    </definedNames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/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definedNames>
      <definedName name="lbcnckt"/>
      <definedName name="Module1.cplhsmt"/>
      <definedName name="Module1.cptdhsmt"/>
      <definedName name="Module1.cptdtdt"/>
      <definedName name="Module1.cptdtkkt"/>
      <definedName name="Module1.gsktxd"/>
      <definedName name="Module1.qlda"/>
      <definedName name="Module1.tinhqt"/>
      <definedName name="tdbcnckt"/>
    </definedNames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DATA"/>
      <sheetName val="CH"/>
      <sheetName val="LN"/>
      <sheetName val="TONGHOP"/>
      <sheetName val="GHI C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VT"/>
      <sheetName val="NC"/>
      <sheetName val="pldt"/>
      <sheetName val="TH"/>
      <sheetName val="XD"/>
      <sheetName val="XD1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01"/>
      <sheetName val="02"/>
      <sheetName val="03"/>
      <sheetName val="07"/>
      <sheetName val="08"/>
      <sheetName val="09"/>
      <sheetName val="XL (2)"/>
      <sheetName val="XL"/>
      <sheetName val="XDCB"/>
      <sheetName val="TN"/>
      <sheetName val="PBC"/>
      <sheetName val="PBC (2)"/>
      <sheetName val="BIATK"/>
      <sheetName val="BIADT"/>
      <sheetName val="LAP"/>
      <sheetName val="TONG"/>
      <sheetName val="00000000"/>
      <sheetName val="10000000"/>
      <sheetName val="[DUTOAN.XLS\XD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PNT_QUOT__3"/>
      <sheetName val="COAT_WRAP_QIOT__3"/>
      <sheetName val="Sheet1"/>
      <sheetName val="Sheet2"/>
      <sheetName val="Sheet3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00000000"/>
      <sheetName val="5 nam (tach)"/>
      <sheetName val="5 nam (tach) (2)"/>
      <sheetName val="KH 2003"/>
      <sheetName val="10000000"/>
      <sheetName val="20000000"/>
      <sheetName val="So Do"/>
      <sheetName val="KTTSCD - DLNA"/>
      <sheetName val="quÝ1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TH Ky Anh"/>
      <sheetName val="Sheet2 (2)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H  goi 4-x"/>
      <sheetName val="t1"/>
      <sheetName val="T11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phan tich DG"/>
      <sheetName val="gia vat lieu"/>
      <sheetName val="gia xe may"/>
      <sheetName val="gia nhan cong"/>
      <sheetName val="XL4Test5"/>
      <sheetName val="Bia"/>
      <sheetName val="Tm"/>
      <sheetName val="THKP"/>
      <sheetName val="DGi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fOOD"/>
      <sheetName val="FORM hc"/>
      <sheetName val="FORM pc"/>
      <sheetName val="CamPha"/>
      <sheetName val="MongCai"/>
      <sheetName val="70000000"/>
      <sheetName val="BangTH"/>
      <sheetName val="Xaylap "/>
      <sheetName val="Nhan cong"/>
      <sheetName val="Thietbi"/>
      <sheetName val="Diengiai"/>
      <sheetName val="Vanchuyen"/>
      <sheetName val="ȴ0000000"/>
      <sheetName val="PNT-QUOT-D150#3"/>
      <sheetName val="PNT-QUOT-H153#3"/>
      <sheetName val="PNT-QUOT-K152#3"/>
      <sheetName val="PNT-QUOT-H146#3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Macro1"/>
      <sheetName val="Macro2"/>
      <sheetName val="Macro3"/>
      <sheetName val="CV den trong to聮g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QD cua "/>
      <sheetName val="SOLIEU"/>
      <sheetName val="TINHTOAN"/>
      <sheetName val="bc"/>
      <sheetName val="K.O"/>
      <sheetName val="xang _clc"/>
      <sheetName val="X¡NG_td"/>
      <sheetName val="MaZUT"/>
      <sheetName val="DIESEL"/>
      <sheetName val="Sheet5"/>
      <sheetName val="Sheet6"/>
      <sheetName val="Sheet7"/>
      <sheetName val="Sheet8"/>
      <sheetName val="ADKT"/>
      <sheetName val="Km27' - Km278"/>
      <sheetName val="XLÇ_x0015_oppy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Bao cao KQTH quy hoach 135"/>
      <sheetName val="Sheet9"/>
      <sheetName val="Sheet10"/>
      <sheetName val="cocB40 5B"/>
      <sheetName val="cocD50 9A"/>
      <sheetName val="cocD75 16"/>
      <sheetName val="coc B80 TD25"/>
      <sheetName val="P27 B80"/>
      <sheetName val="Coc23 B80"/>
      <sheetName val="cong B80 C4"/>
      <sheetName val="BKLBD"/>
      <sheetName val="PTDG"/>
      <sheetName val="DTCT"/>
      <sheetName val="vlct"/>
      <sheetName val="Sheet11"/>
      <sheetName val="Sheet12"/>
      <sheetName val="Sheet13"/>
      <sheetName val="Sheet14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XXXX\XX"/>
      <sheetName val="Cong ban 1,5_x0013__x0000_"/>
      <sheetName val="T_x000b_331"/>
      <sheetName val="Shedt1"/>
      <sheetName val="_x0012_0000000"/>
      <sheetName val="p0000000"/>
      <sheetName val=""/>
      <sheetName val="XNxlva sxthanKCIÉ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xdcb 01-2003"/>
      <sheetName val="Khac DP"/>
      <sheetName val="Khoi than "/>
      <sheetName val="B3_208_than"/>
      <sheetName val="B3_208_TU"/>
      <sheetName val="B3_208_TW"/>
      <sheetName val="B3_208_DP"/>
      <sheetName val="B3_208_kh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Dong$bac"/>
      <sheetName val="Lap ®at ®hÖn"/>
      <sheetName val="Package1"/>
      <sheetName val="Kѭ284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Song ban 0,7x0,7"/>
      <sheetName val="Cong ban 0,8x ,8"/>
      <sheetName val="Km283 - Jm284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ESTI."/>
      <sheetName val="DI-ESTI"/>
      <sheetName val="Km&quot;80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DT-TBࡁ"/>
      <sheetName val="Áo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_x000b_luong phu"/>
      <sheetName val="K43"/>
      <sheetName val="THKL"/>
      <sheetName val="PL43"/>
      <sheetName val="K43+0.00 - 338 Trai"/>
      <sheetName val="TAU"/>
      <sheetName val="KHACH"/>
      <sheetName val="BC1"/>
      <sheetName val="BC2"/>
      <sheetName val="BAO CAO AN"/>
      <sheetName val="BANGKEKHACH"/>
      <sheetName val="gVL"/>
      <sheetName val="mua vao"/>
      <sheetName val="chi phi "/>
      <sheetName val="ban ra 10%"/>
      <sheetName val="??-BLDG"/>
      <sheetName val="TNghiªm T_x0002_ "/>
      <sheetName val="tt-_x0014_BA"/>
      <sheetName val="TD_x0014_"/>
      <sheetName val="_x0014_.12"/>
      <sheetName val="QD c5a HDQT (2)"/>
      <sheetName val="_x0003_hart1"/>
      <sheetName val="gìIÏÝ_x001c_Ã_x0008_ç¾{è"/>
      <sheetName val="BCDSPS"/>
      <sheetName val="BCDKT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Don gia"/>
      <sheetName val="Nhap du lieu"/>
      <sheetName val="Cong ban 1,5_x0013_"/>
      <sheetName val="Km266"/>
      <sheetName val="Du tnan chi tiet coc nuoc"/>
      <sheetName val="TNghiÖ- VL"/>
      <sheetName val="thaß26"/>
      <sheetName val="Tong (op"/>
      <sheetName val="Coc 4ieu"/>
      <sheetName val="DG "/>
      <sheetName val="Thang8-02"/>
      <sheetName val="Thang9-02"/>
      <sheetName val="Thang10-02"/>
      <sheetName val="Thang11-02"/>
      <sheetName val="Thang12-02"/>
      <sheetName val="Thang01-03"/>
      <sheetName val="Thang02-03"/>
      <sheetName val="Sÿÿÿÿ"/>
      <sheetName val="quÿÿ"/>
      <sheetName val="Op mai 2_x000c__x0000_"/>
      <sheetName val="_x0000_bÑi_x0003__x0000__x0000__x0000__x0000_²r_x0013__x0000_"/>
      <sheetName val="Km_x0012_77 "/>
      <sheetName val="k, vt tho"/>
      <sheetName val="Km280 ࠭ Km281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_x0000__x0000_"/>
      <sheetName val="ၔong hop QL48 - 2"/>
      <sheetName val="Shaet13"/>
      <sheetName val="GS08)B.hµng"/>
      <sheetName val="Tong hop ၑL48 - 2"/>
      <sheetName val="Mp mai 275"/>
      <sheetName val="Diem mon hoc"/>
      <sheetName val="Tong hop diem"/>
      <sheetName val="HoTen-khong duoc xoa"/>
      <sheetName val="K-280 - Km281"/>
      <sheetName val="Xa9lap "/>
      <sheetName val="bÑi_x0003__x0000_²r_x0013__x0000_"/>
      <sheetName val="_x000f__x0000_½"/>
      <sheetName val="M pc_x0006__x0000_CamPh_x0000_"/>
      <sheetName val="_x000d_âO"/>
      <sheetName val="Op mai 2_x000c_"/>
      <sheetName val="_x000c__x0000__x0000__x0000__x0000__x0000__x0000__x0000__x000d__x0000__x0000__x0000_"/>
      <sheetName val="ADKTKT02"/>
      <sheetName val="_x0000__x000f__x0000__x0000__x0000_‚ž½"/>
      <sheetName val="_x0000__x000d__x0000__x0000__x0000_âOŽ"/>
      <sheetName val="_x000f__x0000_‚ž½"/>
      <sheetName val="_x000d_âOŽ"/>
      <sheetName val="Cong ban 1,5„—_x0013_"/>
      <sheetName val="VÃt liÖu"/>
      <sheetName val="Thang 07"/>
      <sheetName val="T10-05"/>
      <sheetName val="T9-05"/>
      <sheetName val="t805"/>
      <sheetName val="11T"/>
      <sheetName val="9T"/>
      <sheetName val="DC2@ï4"/>
      <sheetName val="Giao nhÿÿÿÿvu"/>
      <sheetName val="⁋㌱Ա_x0000_䭔㌱س_x0000_䭔ㄠㄴ_x0006_牴湯⁧琠湯౧_x0000_杮楨搠湩⵨偃_x0006_匀敨瑥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t01.06"/>
      <sheetName val="QD cua HDQ²_x0000__x0000_)"/>
      <sheetName val="P210-TP20"/>
      <sheetName val="CB32"/>
      <sheetName val="_x000c__x0000__x000d_"/>
      <sheetName val="CV den trong to?g"/>
      <sheetName val="?0000000"/>
      <sheetName val="CDPS3"/>
      <sheetName val="K?284"/>
      <sheetName val="tldm190337,8"/>
      <sheetName val="?ong hop QL48 - 2"/>
      <sheetName val="PNT-P3"/>
      <sheetName val="CTT NuiC_x000f_eo"/>
      <sheetName val="TDT-TB?"/>
      <sheetName val="Km280 ? Km281"/>
      <sheetName val="Kluo-_x0008_ phu"/>
      <sheetName val="QD cua HDQ²_x0000__x0000_€)"/>
      <sheetName val="120"/>
      <sheetName val="IFAD"/>
      <sheetName val="CVHN"/>
      <sheetName val="TCVM"/>
      <sheetName val="RIDP"/>
      <sheetName val="LDNN"/>
      <sheetName val="_x0000__x000a__x0000__x0000__x0000_âO"/>
      <sheetName val="_x000c__x0000__x0000__x0000__x0000__x0000__x0000__x0000__x000a__x0000__x0000__x0000_"/>
      <sheetName val="_x0000__x000a__x0000__x0000__x0000_âOŽ"/>
      <sheetName val="Tong hop$Op mai"/>
      <sheetName val="_x0003_har"/>
      <sheetName val="GS02-thu0TM"/>
      <sheetName val="HNI"/>
      <sheetName val="bÑi_x0003_"/>
      <sheetName val="_x000a_âO"/>
      <sheetName val="_x000c__x0000__x000a_"/>
      <sheetName val="_x000a_âOŽ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10.05.07"/>
      <sheetName val="11.05.07"/>
      <sheetName val="12.05.07"/>
      <sheetName val="14.05.07"/>
      <sheetName val="15.05.07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  <sheetData sheetId="510" refreshError="1"/>
      <sheetData sheetId="511" refreshError="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 refreshError="1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/>
      <sheetData sheetId="584"/>
      <sheetData sheetId="585" refreshError="1"/>
      <sheetData sheetId="586" refreshError="1"/>
      <sheetData sheetId="587" refreshError="1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 refreshError="1"/>
      <sheetData sheetId="598" refreshError="1"/>
      <sheetData sheetId="599" refreshError="1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/>
      <sheetData sheetId="610"/>
      <sheetData sheetId="611"/>
      <sheetData sheetId="612" refreshError="1"/>
      <sheetData sheetId="613"/>
      <sheetData sheetId="614"/>
      <sheetData sheetId="615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hep be"/>
      <sheetName val="Thep than"/>
      <sheetName val="Thep xa mu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10000000"/>
      <sheetName val="CDPS 6tc (2)"/>
      <sheetName val="2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Sheet6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tb1"/>
      <sheetName val="tong hop"/>
      <sheetName val="phan tich DG"/>
      <sheetName val="gia vat lieu"/>
      <sheetName val="gia xe may"/>
      <sheetName val="gia nhan cong"/>
      <sheetName val="XL4Test5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Congty"/>
      <sheetName val="VPPN"/>
      <sheetName val="XN74"/>
      <sheetName val="XN54"/>
      <sheetName val="XN33"/>
      <sheetName val="NK9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km248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Tonghop"/>
      <sheetName val="Sheet7"/>
      <sheetName val="TH"/>
      <sheetName val="Sheet1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 du toan "/>
      <sheetName val="Du toan "/>
      <sheetName val="C.Tinh"/>
      <sheetName val="TK_cap"/>
      <sheetName val="Thau"/>
      <sheetName val="CT-BT"/>
      <sheetName val="Xa"/>
      <sheetName val="HHVt "/>
      <sheetName val="CamPha"/>
      <sheetName val="MongCai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XXXXXX_xda24_X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[IBASE2.XLSѝTNHNoi"/>
      <sheetName val="BangTH"/>
      <sheetName val="Xaylap "/>
      <sheetName val="Nhan cong"/>
      <sheetName val="Thietbi"/>
      <sheetName val="Diengiai"/>
      <sheetName val="Vanchuyen"/>
      <sheetName val="TL"/>
      <sheetName val="CT"/>
      <sheetName val="GK"/>
      <sheetName val="CB"/>
      <sheetName val="VP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.K H.T.T5"/>
      <sheetName val="T.K T7"/>
      <sheetName val="TK T6"/>
      <sheetName val="T.K T5"/>
      <sheetName val="Bang thong ke hang ton"/>
      <sheetName val="thong ke "/>
      <sheetName val="T.KT04"/>
      <sheetName val="Co~g hop 1,5x1,5"/>
      <sheetName val=" KQTH quy hoach 135"/>
      <sheetName val="Bao cao KQTH quy hoach 135"/>
      <sheetName val="HD1"/>
      <sheetName val="HD4"/>
      <sheetName val="HD3"/>
      <sheetName val="HD5"/>
      <sheetName val="HD7"/>
      <sheetName val="HD6"/>
      <sheetName val="HD2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282-Km_x0003__x0000_3"/>
      <sheetName val="TH_BQ"/>
      <sheetName val="cn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T 03"/>
      <sheetName val="TH 03"/>
      <sheetName val="Nhap lieu"/>
      <sheetName val="PGT"/>
      <sheetName val="Tien dien"/>
      <sheetName val="Thue GTGT"/>
      <sheetName val="bcth 05-04"/>
      <sheetName val="baocao 05-04"/>
      <sheetName val="bcth04-04"/>
      <sheetName val="baocao04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/>
          <cell r="AL66" t="str">
            <v>500</v>
          </cell>
          <cell r="AM66">
            <v>1</v>
          </cell>
          <cell r="AN66">
            <v>17.2</v>
          </cell>
          <cell r="AO66"/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V70">
            <v>406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BIA"/>
      <sheetName val="THCT"/>
      <sheetName val="CPVLNC"/>
      <sheetName val="BTK"/>
      <sheetName val="CTTP"/>
      <sheetName val="TKP"/>
      <sheetName val="VC"/>
      <sheetName val="TH Vat Tu"/>
      <sheetName val="Thu Hoi"/>
      <sheetName val="Tram"/>
      <sheetName val="BANVE"/>
      <sheetName val="Sheet2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CTBT"/>
      <sheetName val="D.lg Thang Mo"/>
      <sheetName val="CT Thang Mo"/>
      <sheetName val="D.lg Phu Lung"/>
      <sheetName val="CT  PL"/>
      <sheetName val="D.lg Lao &amp; chai"/>
      <sheetName val="CT  Lao &amp; chai"/>
      <sheetName val="Gia thau TM"/>
      <sheetName val="TH chao thau (2)"/>
      <sheetName val="KHTC "/>
      <sheetName val="Tien do"/>
      <sheetName val="Nguon goc VT"/>
      <sheetName val="TH chao thau"/>
      <sheetName val="Ten da dat"/>
      <sheetName val=""/>
      <sheetName val="Ten da dat_x0000__x0003_材本柀果栰栌梠桼検楠棬槐榬橀樜檰檌欠ြ歘毠櫨殤汨汄泤沴浬洼淴淄湰殸溨滠漀"/>
    </sheetNames>
    <sheetDataSet>
      <sheetData sheetId="0" refreshError="1"/>
      <sheetData sheetId="1" refreshError="1"/>
      <sheetData sheetId="2" refreshError="1">
        <row r="34">
          <cell r="B34" t="str">
            <v>CT</v>
          </cell>
          <cell r="C34" t="str">
            <v>VËn chuyÓn  bª t«ng M50</v>
          </cell>
          <cell r="D34" t="str">
            <v>m3</v>
          </cell>
          <cell r="E34">
            <v>0.216</v>
          </cell>
          <cell r="H34">
            <v>92717.262667499992</v>
          </cell>
        </row>
        <row r="35">
          <cell r="B35" t="str">
            <v>CT</v>
          </cell>
          <cell r="C35" t="str">
            <v>VËn chuyÓn  bª t«ng M150</v>
          </cell>
          <cell r="D35" t="str">
            <v>m3</v>
          </cell>
          <cell r="E35">
            <v>1.1000000000000001</v>
          </cell>
          <cell r="H35">
            <v>89605.428454999987</v>
          </cell>
        </row>
        <row r="36">
          <cell r="B36" t="str">
            <v>CT</v>
          </cell>
          <cell r="C36" t="str">
            <v>VËn chuyÓn  bª t«ng M200</v>
          </cell>
          <cell r="D36" t="str">
            <v>m3</v>
          </cell>
          <cell r="E36">
            <v>0.08</v>
          </cell>
          <cell r="H36">
            <v>67242.986511249997</v>
          </cell>
        </row>
        <row r="39">
          <cell r="B39" t="str">
            <v>03.2203</v>
          </cell>
          <cell r="C39" t="str">
            <v>LÊp + ®¾p ®Êt mãng</v>
          </cell>
          <cell r="D39" t="str">
            <v>m3</v>
          </cell>
          <cell r="E39">
            <v>6.6133333333333351</v>
          </cell>
          <cell r="H39">
            <v>10890</v>
          </cell>
        </row>
        <row r="93">
          <cell r="B93" t="str">
            <v>TT</v>
          </cell>
          <cell r="C93" t="str">
            <v>§Òn bï ®Êt m­în thi c«ng</v>
          </cell>
          <cell r="D93" t="str">
            <v>m2</v>
          </cell>
          <cell r="E93">
            <v>3.84</v>
          </cell>
          <cell r="F93">
            <v>1100</v>
          </cell>
        </row>
        <row r="161">
          <cell r="B161" t="str">
            <v>03.3103</v>
          </cell>
          <cell r="C161" t="str">
            <v>§µo ®Êt cÊp 3 r·nh tiÕp ®Þa</v>
          </cell>
          <cell r="D161" t="str">
            <v>m3</v>
          </cell>
          <cell r="E161">
            <v>4</v>
          </cell>
          <cell r="H161">
            <v>21926</v>
          </cell>
        </row>
        <row r="162">
          <cell r="B162" t="str">
            <v>03.3203</v>
          </cell>
          <cell r="C162" t="str">
            <v>LÊp ®Êt r·nh tiÕp ®Þa</v>
          </cell>
          <cell r="D162" t="str">
            <v>m3</v>
          </cell>
          <cell r="E162">
            <v>4</v>
          </cell>
          <cell r="H162">
            <v>10007</v>
          </cell>
        </row>
        <row r="182">
          <cell r="B182" t="str">
            <v>02.1443</v>
          </cell>
          <cell r="C182" t="str">
            <v>VËn chuyÓn d©y dÉn</v>
          </cell>
          <cell r="D182" t="str">
            <v>TÊn</v>
          </cell>
          <cell r="E182">
            <v>0.34369919999999998</v>
          </cell>
          <cell r="H182">
            <v>48749.399999999994</v>
          </cell>
        </row>
        <row r="189">
          <cell r="B189" t="str">
            <v>03.1113</v>
          </cell>
          <cell r="C189" t="str">
            <v>§µo ®Êt cÊp 3 ®é s©u &gt;1m; S &lt; 5m2</v>
          </cell>
          <cell r="D189" t="str">
            <v>m3</v>
          </cell>
          <cell r="E189">
            <v>3.3599999999999994</v>
          </cell>
          <cell r="H189">
            <v>24428</v>
          </cell>
        </row>
        <row r="220">
          <cell r="B220" t="str">
            <v>§g VC 36</v>
          </cell>
          <cell r="C220" t="str">
            <v>V/c Cét BT tõ NM BT chÌm lªn Ctr×nh</v>
          </cell>
          <cell r="D220" t="str">
            <v>TÊn</v>
          </cell>
          <cell r="E220">
            <v>0.22500000000000001</v>
          </cell>
          <cell r="H220">
            <v>7358</v>
          </cell>
          <cell r="I220">
            <v>239962.80000000002</v>
          </cell>
        </row>
        <row r="309">
          <cell r="B309" t="str">
            <v>02.2401</v>
          </cell>
          <cell r="C309" t="str">
            <v>Trung chuyÓn d©y, thÐp, PK...: 700 m</v>
          </cell>
          <cell r="D309" t="str">
            <v>TÊn</v>
          </cell>
          <cell r="E309">
            <v>3.2467334399999999</v>
          </cell>
          <cell r="H309">
            <v>15289.96</v>
          </cell>
          <cell r="I309">
            <v>84338.099999999991</v>
          </cell>
          <cell r="J309">
            <v>0</v>
          </cell>
          <cell r="K309">
            <v>0</v>
          </cell>
          <cell r="L309">
            <v>49642.424428262399</v>
          </cell>
          <cell r="M309">
            <v>273823.32953606395</v>
          </cell>
        </row>
        <row r="323">
          <cell r="B323" t="str">
            <v>03.3103</v>
          </cell>
          <cell r="C323" t="str">
            <v>§µo ®Êt cÊp 3 r·nh tiÕp ®Þa</v>
          </cell>
          <cell r="D323" t="str">
            <v>m3</v>
          </cell>
          <cell r="E323">
            <v>1.2000000000000002</v>
          </cell>
          <cell r="H323">
            <v>21296</v>
          </cell>
        </row>
        <row r="324">
          <cell r="B324" t="str">
            <v>03.3203</v>
          </cell>
          <cell r="C324" t="str">
            <v>LÊp ®Êt r·nh tiÕp ®Þa</v>
          </cell>
          <cell r="D324" t="str">
            <v>m3</v>
          </cell>
          <cell r="E324">
            <v>1.2000000000000002</v>
          </cell>
          <cell r="H324">
            <v>10007</v>
          </cell>
        </row>
        <row r="350">
          <cell r="B350" t="str">
            <v>04.9102</v>
          </cell>
          <cell r="C350" t="str">
            <v>L¾p ®Æt xµ trªn cét BTLT</v>
          </cell>
          <cell r="D350" t="str">
            <v>Kg</v>
          </cell>
          <cell r="E350">
            <v>68.53</v>
          </cell>
          <cell r="F350">
            <v>8500</v>
          </cell>
          <cell r="H350">
            <v>181.47</v>
          </cell>
        </row>
        <row r="370">
          <cell r="B370" t="str">
            <v>04.8102</v>
          </cell>
          <cell r="C370" t="str">
            <v>L¾p ®Æt gi¸ trªn cét BTLT</v>
          </cell>
          <cell r="D370" t="str">
            <v>Kg</v>
          </cell>
          <cell r="E370">
            <v>11.68</v>
          </cell>
          <cell r="F370">
            <v>8500</v>
          </cell>
          <cell r="H370">
            <v>155.58600000000001</v>
          </cell>
        </row>
        <row r="390">
          <cell r="B390" t="str">
            <v>04.8101</v>
          </cell>
          <cell r="C390" t="str">
            <v>L¾p ®Æt thang trªn cét BTLT</v>
          </cell>
          <cell r="D390" t="str">
            <v>Kg</v>
          </cell>
          <cell r="E390">
            <v>59.59</v>
          </cell>
          <cell r="F390">
            <v>8500</v>
          </cell>
          <cell r="H390">
            <v>171.14500000000001</v>
          </cell>
        </row>
        <row r="406">
          <cell r="B406" t="str">
            <v>§g VC 36</v>
          </cell>
          <cell r="C406" t="str">
            <v>V/c vËt t­ B mua tõ HN lªn Hµ Giang</v>
          </cell>
          <cell r="D406" t="str">
            <v>TÊn</v>
          </cell>
          <cell r="E406">
            <v>0.15108000000000002</v>
          </cell>
          <cell r="H406">
            <v>6033</v>
          </cell>
          <cell r="I406">
            <v>239962.80000000002</v>
          </cell>
        </row>
        <row r="431">
          <cell r="B431" t="str">
            <v>02.2601</v>
          </cell>
          <cell r="C431" t="str">
            <v>Trung chuyÓn ThiÕt bÞ: 1,5 Km</v>
          </cell>
          <cell r="D431" t="str">
            <v>TÊn</v>
          </cell>
          <cell r="E431">
            <v>4.0000000000000001E-3</v>
          </cell>
          <cell r="H431">
            <v>12546.659999999998</v>
          </cell>
          <cell r="I431">
            <v>84338.099999999991</v>
          </cell>
        </row>
        <row r="432">
          <cell r="B432" t="str">
            <v>§g VC 36</v>
          </cell>
          <cell r="C432" t="str">
            <v>VËn chuyÓn tõ kho ®Õn CTr×nh</v>
          </cell>
          <cell r="D432" t="str">
            <v>TÊn</v>
          </cell>
          <cell r="E432">
            <v>4.0000000000000001E-3</v>
          </cell>
          <cell r="H432">
            <v>11037</v>
          </cell>
          <cell r="I432">
            <v>40268.799999999996</v>
          </cell>
        </row>
      </sheetData>
      <sheetData sheetId="3" refreshError="1"/>
      <sheetData sheetId="4" refreshError="1">
        <row r="8">
          <cell r="B8" t="str">
            <v>02.1464</v>
          </cell>
          <cell r="C8" t="str">
            <v>V/c cét bª t«ng li t©m 12b</v>
          </cell>
          <cell r="D8" t="str">
            <v>TÊn</v>
          </cell>
          <cell r="E8">
            <v>1</v>
          </cell>
          <cell r="H8">
            <v>90972.200000000012</v>
          </cell>
        </row>
        <row r="25">
          <cell r="B25" t="str">
            <v>CT</v>
          </cell>
          <cell r="C25" t="str">
            <v>VËn chuyÓn  bª t«ng M50</v>
          </cell>
          <cell r="D25" t="str">
            <v>m3</v>
          </cell>
          <cell r="E25">
            <v>0.216</v>
          </cell>
          <cell r="H25">
            <v>92717.262667499992</v>
          </cell>
        </row>
        <row r="125">
          <cell r="B125" t="str">
            <v>CT</v>
          </cell>
          <cell r="C125" t="str">
            <v>VËn chuyÓn Bª t«ng M 100</v>
          </cell>
          <cell r="D125" t="str">
            <v>m3</v>
          </cell>
          <cell r="E125">
            <v>0.48</v>
          </cell>
          <cell r="H125">
            <v>92817.147648749989</v>
          </cell>
        </row>
        <row r="288">
          <cell r="B288" t="str">
            <v>02.1353</v>
          </cell>
          <cell r="C288" t="str">
            <v>VËn chuyÓn thÐp rêi 350 m; HS: 1,5</v>
          </cell>
          <cell r="D288" t="str">
            <v>TÊn</v>
          </cell>
          <cell r="E288">
            <v>6.8530000000000008E-2</v>
          </cell>
          <cell r="H288">
            <v>54311.774999999994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THGDT huu Lung - LS"/>
      <sheetName val="THDT Yen Son"/>
      <sheetName val="D.lg Yen Son"/>
      <sheetName val="THDT Huu Lien"/>
      <sheetName val="D.lg Huu Lien"/>
      <sheetName val="THDT Yen Thinh"/>
      <sheetName val="D.lg Yen Thinh"/>
      <sheetName val="Chi tiet"/>
      <sheetName val="CTBT"/>
      <sheetName val="XL4Poppy"/>
      <sheetName val="Sheet1"/>
      <sheetName val="DUONG"/>
      <sheetName val="KHANH"/>
      <sheetName val="PHONG"/>
      <sheetName val="XXXXXXXX"/>
      <sheetName val="Sheet2"/>
      <sheetName val="Sheet3"/>
      <sheetName val="Sheet4"/>
      <sheetName val="Sheet5"/>
      <sheetName val="0000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bia Dz22"/>
      <sheetName val="TH 22"/>
      <sheetName val="DT DZ 22 Kv"/>
      <sheetName val="DTchi tiet DZ 22 Kv"/>
      <sheetName val="Chiet tinh dz22"/>
      <sheetName val="Thi nghiem 22"/>
      <sheetName val="VC22"/>
      <sheetName val="DTtram "/>
      <sheetName val="DTTC tram "/>
      <sheetName val="Chiet tinh TB, VT"/>
      <sheetName val=" thi nghiemTBA"/>
      <sheetName val="VCVT"/>
      <sheetName val="bia"/>
      <sheetName val="trang bia"/>
      <sheetName val="TH tram"/>
      <sheetName val="Sheet1"/>
      <sheetName val="Sheet2"/>
      <sheetName val="Sheet3"/>
      <sheetName val="Canuoc QH"/>
      <sheetName val="Canuoc "/>
      <sheetName val="MN&amp;TDsua QH"/>
      <sheetName val="MN&amp;TDsua"/>
      <sheetName val="DBBB sua QH"/>
      <sheetName val="DBBB sua"/>
      <sheetName val="BTBsua QH"/>
      <sheetName val="BTBsua"/>
      <sheetName val="DHNTBsua QH"/>
      <sheetName val="DHNTBsua"/>
      <sheetName val="TNsua QH"/>
      <sheetName val="TNsua"/>
      <sheetName val="DNBsua QH"/>
      <sheetName val="DNBsua"/>
      <sheetName val="DBSCLsua QH"/>
      <sheetName val="DBSCLsua"/>
      <sheetName val="XXXXXXXX"/>
      <sheetName val="Sheet4"/>
      <sheetName val="Sheet5"/>
      <sheetName val="0000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BOQ FORM FOR INQUIRY"/>
      <sheetName val="FORM OF PROPOSAL RFP-003"/>
      <sheetName val="??-BLDG"/>
      <sheetName val="???????-BLDG"/>
      <sheetName val="Apr1"/>
      <sheetName val="Apr2"/>
      <sheetName val="Apr3"/>
      <sheetName val="Apr4"/>
      <sheetName val="Apr5"/>
      <sheetName val="Apr7"/>
      <sheetName val="Apr8"/>
      <sheetName val="Apr9"/>
      <sheetName val="Sheet1"/>
      <sheetName val="XL4Poppy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Outlets"/>
      <sheetName val="PGs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________BLDG"/>
      <sheetName val="2001"/>
      <sheetName val="2002"/>
      <sheetName val="Tong hop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00000000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Tdoi t.truong"/>
      <sheetName val="BC DBKH T5"/>
      <sheetName val="BC DBKH T6"/>
      <sheetName val="BC DBKH T7"/>
      <sheetName val="XL4Test5"/>
      <sheetName val="BCDPS"/>
      <sheetName val="NKC "/>
      <sheetName val="TM1"/>
      <sheetName val="SC 111"/>
      <sheetName val="NH"/>
      <sheetName val="SC 131"/>
      <sheetName val="SC 133"/>
      <sheetName val="SC 141"/>
      <sheetName val="SC 152"/>
      <sheetName val="SC154"/>
      <sheetName val="SC 331"/>
      <sheetName val="SC333"/>
      <sheetName val="Sc 334"/>
      <sheetName val="SC 411"/>
      <sheetName val="SC 511"/>
      <sheetName val="SC 642 loan"/>
      <sheetName val="SCT642"/>
      <sheetName val="211A"/>
      <sheetName val="211B"/>
      <sheetName val="SCT511"/>
      <sheetName val="SCT627"/>
      <sheetName val="SCT154"/>
      <sheetName val="Hoi phu nu"/>
      <sheetName val="4p1"/>
      <sheetName val="4P"/>
      <sheetName val="Schneider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HUNG"/>
      <sheetName val="THO"/>
      <sheetName val="HOA"/>
      <sheetName val="TINH"/>
      <sheetName val="THONG"/>
      <sheetName val="XXXXXXXX"/>
      <sheetName val="XXXXXXX0"/>
      <sheetName val="XXXXXXX1"/>
      <sheetName val="Bia "/>
      <sheetName val="Muc luc"/>
      <sheetName val="Thuyet minh PA1"/>
      <sheetName val="kl xaychan khay"/>
      <sheetName val="?¬’P‰¿ì¬?-BLDG"/>
      <sheetName val="?¬P¿ì¬?-BLDG"/>
      <sheetName val="?쒕?-BLDG"/>
      <sheetName val="Q1-02"/>
      <sheetName val="Q2-02"/>
      <sheetName val="Q3-02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10000000"/>
      <sheetName val="????-BLDG"/>
      <sheetName val="LUONG CHO HUU"/>
      <sheetName val="thu BHXH,YT"/>
      <sheetName val="Phan bo"/>
      <sheetName val="Luong T5-04"/>
      <sheetName val="THLK2"/>
      <sheetName val="Phan tich VT"/>
      <sheetName val="TKe VT"/>
      <sheetName val="Du tru Vat tu"/>
      <sheetName val="BOQ FORM FOR INQÕIRY"/>
      <sheetName val="Chart1"/>
      <sheetName val="?+Invoice!$DF$57?-BLDG"/>
      <sheetName val="GVL"/>
      <sheetName val="tam"/>
      <sheetName val="PTDG"/>
      <sheetName val="DTCT"/>
      <sheetName val="DGBQ"/>
      <sheetName val="DGDT"/>
      <sheetName val="Gia trung thau"/>
      <sheetName val="Thanh toan dot 1"/>
      <sheetName val="DTXL"/>
      <sheetName val="THXL"/>
      <sheetName val="dieuphoida"/>
      <sheetName val="dieuphoidat"/>
      <sheetName val="N@"/>
      <sheetName val="Don gaa chi tiet"/>
      <sheetName val="XL4Poppq"/>
      <sheetName val="FH"/>
      <sheetName val="Tro gaup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Ga"/>
      <sheetName val="Ca"/>
      <sheetName val="rau"/>
      <sheetName val="Thit"/>
      <sheetName val="Gia vi"/>
      <sheetName val="Gao"/>
      <sheetName val="Quyet toan1"/>
      <sheetName val="Quyet Toan2"/>
      <sheetName val="TH"/>
      <sheetName val="T.hopCPXD04"/>
      <sheetName val="T.hopCPXD04 (2)"/>
      <sheetName val="T.hopCPXDhoanthanh"/>
      <sheetName val="T.hopCPXDhoanthanh (2)"/>
      <sheetName val="HTcpXDQ1"/>
      <sheetName val="T.hop CPXDQ2"/>
      <sheetName val="CpQI"/>
      <sheetName val="CpT4"/>
      <sheetName val="CpT5"/>
      <sheetName val="CpT6"/>
      <sheetName val="CpT7"/>
      <sheetName val="CpT8"/>
      <sheetName val="Cpdc8t (2)"/>
      <sheetName val="Cpdc8t"/>
      <sheetName val="Cpdc8t (3)"/>
      <sheetName val="CpT9"/>
      <sheetName val="CpT10"/>
      <sheetName val="CpT11"/>
      <sheetName val="LK cp xdcb"/>
      <sheetName val="XDCB hoanthanh"/>
      <sheetName val="Sheet2 (3)"/>
      <sheetName val="Sheet3 (3)"/>
      <sheetName val="Sheet2 (4)"/>
      <sheetName val="Sheet3 (4)"/>
      <sheetName val="Bang ngang"/>
      <sheetName val="Bang doc"/>
      <sheetName val="B cham cong"/>
      <sheetName val="Btt luong"/>
      <sheetName val="NhapHD"/>
      <sheetName val="INHOADON"/>
      <sheetName val="DataSource"/>
      <sheetName val="Danhsach KH"/>
      <sheetName val="GIA VON"/>
      <sheetName val="DS 11"/>
      <sheetName val="Module2"/>
      <sheetName val="BC"/>
      <sheetName val="??????-BLDG"/>
      <sheetName val="10_x0000__x0000__x0000__x0000__x0000__x0000_"/>
      <sheetName val="SC 231"/>
      <sheetName val="SC 410"/>
      <sheetName val=""/>
      <sheetName val="Overhead &amp; Profit B-1"/>
      <sheetName val="CQ"/>
      <sheetName val="YV"/>
      <sheetName val="Tong 2 Dvi"/>
      <sheetName val="Hnoi"/>
      <sheetName val="Gbat"/>
      <sheetName val="HP"/>
      <sheetName val="Lcai"/>
      <sheetName val="BSon"/>
      <sheetName val="NDan"/>
      <sheetName val="NHa"/>
      <sheetName val="Lson"/>
      <sheetName val="SGon"/>
      <sheetName val="VPhu"/>
      <sheetName val="Thop 1"/>
      <sheetName val="Thop 2"/>
      <sheetName val="Bao cao"/>
      <sheetName val="Mau 1"/>
      <sheetName val="Mau so 2"/>
      <sheetName val="Mau so 3"/>
      <sheetName val="Mau so 7"/>
      <sheetName val="Mau so 8"/>
      <sheetName val="Mau so 9 da tru 45;54"/>
      <sheetName val="Mau so 9 45;54"/>
      <sheetName val="Mau 9 "/>
      <sheetName val="Mau 9 goc"/>
      <sheetName val="Mau 10"/>
      <sheetName val="Mau so 11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e nghi thue TNDN2004"/>
      <sheetName val="to trinh dieu chinh thue"/>
      <sheetName val="Bang ke xin thanh toan nam 2005"/>
      <sheetName val="Bang ke xin thanh toan "/>
      <sheetName val="MAu so 11 nam 2003"/>
      <sheetName val="dang ky tam tru can bo di CT"/>
      <sheetName val="Phieu xuat Vtu "/>
      <sheetName val="Phieu nhap Vtu "/>
      <sheetName val="Vat tu lan trai "/>
      <sheetName val="Vat T u can lam phieu T11+ 12"/>
      <sheetName val="Vat tu hung long "/>
      <sheetName val="Vat Tu Can Dung 2004"/>
      <sheetName val="xd. D.M tieu haoNL"/>
      <sheetName val="Du kien nop NS 2004 CV463"/>
      <sheetName val="mau 02ATNDN"/>
      <sheetName val="Nop tien vao NS"/>
      <sheetName val="QTSDhoa don M01"/>
      <sheetName val="BCSD Hdon Mau 26"/>
      <sheetName val="MAU SO 05"/>
      <sheetName val="MAU SO 04"/>
      <sheetName val="TH Mau 03"/>
      <sheetName val="MAU SO 03"/>
      <sheetName val="MAU SO 02"/>
      <sheetName val="Mau So 01"/>
      <sheetName val="Chi tiet SD may CT 2004"/>
      <sheetName val="Bang ke hoa don xin vay NH"/>
      <sheetName val="TK821"/>
      <sheetName val="TK 721"/>
      <sheetName val=" TK 711"/>
      <sheetName val="  TK 642"/>
      <sheetName val=" TK 627"/>
      <sheetName val="Su dung may "/>
      <sheetName val="TK 623"/>
      <sheetName val="Chi tiet ca may "/>
      <sheetName val="Chi tiet NC tung CT 04"/>
      <sheetName val=" TK 622"/>
      <sheetName val="TK 621"/>
      <sheetName val="TK 154 D,Dang sang 2005"/>
      <sheetName val="DT da bao cao thue "/>
      <sheetName val="Doanh thu 2004"/>
      <sheetName val="Chi tiet DT dieu chinh thue "/>
      <sheetName val="bang ke chi tiet CT"/>
      <sheetName val="Chi phi do dang"/>
      <sheetName val="Can doi chi phi CT"/>
      <sheetName val="Chi tiet 511"/>
      <sheetName val=" TK 511"/>
      <sheetName val="TK 411"/>
      <sheetName val="TK 421"/>
      <sheetName val="TK 342"/>
      <sheetName val="TK 338"/>
      <sheetName val=" TK 334"/>
      <sheetName val="TK 333"/>
      <sheetName val="Chi tiet 331"/>
      <sheetName val="TK 331"/>
      <sheetName val=" TK 311"/>
      <sheetName val=" TK 241"/>
      <sheetName val=" TK 214"/>
      <sheetName val="Thue Tai Chinh may suc "/>
      <sheetName val=" TK 211"/>
      <sheetName val="TK 212( May suc )"/>
      <sheetName val="TK 632"/>
      <sheetName val="TK 155"/>
      <sheetName val="TK 154"/>
      <sheetName val=" TK 911"/>
      <sheetName val=" TK 153"/>
      <sheetName val="Chi tiet 152 "/>
      <sheetName val="  TK 152"/>
      <sheetName val="TK 142"/>
      <sheetName val=" TK 141"/>
      <sheetName val=" TK 133"/>
      <sheetName val="Chi tiet 131"/>
      <sheetName val=" TK 131"/>
      <sheetName val="chung tu ghi so "/>
      <sheetName val=" TK 112"/>
      <sheetName val="Can doi TK 2"/>
      <sheetName val="phieu chi 2"/>
      <sheetName val="Phieu chi"/>
      <sheetName val="Phieu thu"/>
      <sheetName val="TK 111"/>
      <sheetName val="dang ky khau hao 2004"/>
      <sheetName val="d ky chi tiet khau hao "/>
      <sheetName val="Phan bo khau hao TSCD"/>
      <sheetName val="Dang ky quy luong "/>
      <sheetName val="bang thanh toan luong 2004"/>
      <sheetName val="Phan bo tien luong BHXH"/>
      <sheetName val="phan bo NVL, CCu "/>
      <sheetName val="PTDGDT"/>
      <sheetName val="TSCD"/>
      <sheetName val="Chi tiet dmn gia khoi phuc"/>
      <sheetName val="?+Anvoice!$DF$57?-BLDG"/>
      <sheetName val="_x0000_ý_x000a__x000d__x0002_E_x0010__x0000_ý_x000a__x000d__x0003_C_x0005__x0000_ɾ_x000a__x000d__x0004_F"/>
      <sheetName val="䌀Ԁ_x0000_縀ਂഀЀ䘀_x0000_풂ـḀഀԀ䈀_x0000__x0000__x0000_Ⰰ@ఀԀࣿ娀"/>
      <sheetName val="_x0005_B_x0000__x0000__x0000_䀬_x0000__x000c_％_x0008_ꁚഀ"/>
      <sheetName val="븒ᨀഀ؀䘀䘀䘀䘀䘀䘀䘀䘀"/>
      <sheetName val="FFFFFF"/>
      <sheetName val="䘀䘀ༀ؀ᬀഀ"/>
      <sheetName val="_x001b__x000d__x0010_C_x0000__x0000_"/>
      <sheetName val="_x0000__x0000_Ⰰࡀ฀က"/>
      <sheetName val="_x000e_０_x0005_؁က縀"/>
      <sheetName val="_x0010_ɾ_x000a__x000e__x0000_C"/>
      <sheetName val="䌀_x0000_᐀ŀ؂฀"/>
      <sheetName val="_x0006__x000e__x0001_Dý_x000a__x000e_"/>
      <sheetName val="_x000a__x000e__x0002_E_x0011__x0000_"/>
      <sheetName val="_x0000_ﴀ਀฀̀䌀"/>
      <sheetName val="_x0003_C_x0005__x0000_ɾ_x000a_"/>
      <sheetName val="ਂ฀Ѐ䘀_x0000_휾"/>
      <sheetName val="㸀䃗_x0006__x001e__x000e__x0005_"/>
      <sheetName val="耀䁉_x0000__x000d_％_x0008_"/>
      <sheetName val="ࣿ娀 _x000e_쀐븒"/>
      <sheetName val="ዀ¾_x001a__x000e__x0006_F"/>
      <sheetName val="FFFF"/>
      <sheetName val="_x001b__x000e__x0010_C"/>
      <sheetName val="䁉_x0008__x000f_％"/>
      <sheetName val="׿Ā_x0006__x0010_"/>
      <sheetName val="縀ਂༀ_x0000_"/>
      <sheetName val="_x0000_C_x0000_䀤"/>
      <sheetName val="﵀਀ༀĀ䐀"/>
      <sheetName val="ý_x000a__x000f__x0002_"/>
      <sheetName val="ý_x000a__x000f__x0003_"/>
      <sheetName val="䌀᐀_x0000_縀"/>
      <sheetName val="ɾ_x000a__x000f__x0004_"/>
      <sheetName val="䘀_x0000_튎ـ"/>
      <sheetName val="_x0006__x001e__x000f__x0005_B"/>
      <sheetName val="B_x0000__x0000__x0000__x0000_"/>
      <sheetName val="_x0000_ _x000f_０_x0008_"/>
      <sheetName val="_x0008_ꑚༀကዀ"/>
      <sheetName val="ዀ¾_x001a__x000f__x0006_"/>
      <sheetName val="_x0006_FFFF"/>
      <sheetName val="FFFFF"/>
      <sheetName val="FFF_x000f__x0006_"/>
      <sheetName val="_x0006__x001b__x000f__x0010_C"/>
      <sheetName val="C_x0000__x0000__x0000__x0000_"/>
      <sheetName val="_x0000_(_x0010_０_x0005_؁က"/>
      <sheetName val="؁က縀"/>
      <sheetName val="ਂက_x0000_䌀"/>
      <sheetName val="C_x0000_䀦ý"/>
      <sheetName val="਀ကĀ䐀ᔀ_x0000_ﴀ਀"/>
      <sheetName val="_x0000_ý_x000a__x0010__x0002_E_x0016__x0000_ý_x000a__x0010__x0003_"/>
      <sheetName val="_x0016_x_x0000__x0000__x0000__x0000__x0000__x0007_６_x0011_ࡄጀ䓀_x0008_쀄䐅_x0008_쀔縃ਂ"/>
      <sheetName val="쀓ࡄЀ׀ࡄ᐀πɾ_x000a_ _x0000_í_x0000_䀘ȁ_x0006_ _x0001_ȉɾ_x000a_ _x0002_î"/>
      <sheetName val="ŀ؂ऀĀऀ縂ਂऀȀ帀㹓"/>
      <sheetName val="_x000a_ _x0003_÷Ĉ_x0000_½_x0012_ _x0004_ð_x0000_"/>
      <sheetName val="ऀЀ_x0000_㠀"/>
      <sheetName val="䀸ñ鰀䂸_x0005_¾"/>
      <sheetName val="븀⠀ऀ؀"/>
      <sheetName val="òòòóôð"/>
      <sheetName val=""/>
      <sheetName val="ððððòò"/>
      <sheetName val="ꀀ砀ᘀ縀ਂ"/>
      <sheetName val="ɾ_x000a__x000a__x0000_í_x0000_䀜"/>
      <sheetName val="_x0000_䀜ȁ_x0006__x000a__x0001_"/>
      <sheetName val="Āऀ縂ਂ਀Ȁ"/>
      <sheetName val="_x000a__x0002_î䃸ý"/>
      <sheetName val="﵀਀਀̀ሀ"/>
      <sheetName val="÷Ē_x0000_½_x0012__x000a_"/>
      <sheetName val="䀸ñꠀ䂶_x0005_¾"/>
      <sheetName val="븀☀਀؀"/>
      <sheetName val=""/>
      <sheetName val="ðððò"/>
      <sheetName val="ꀀᔀ؀"/>
      <sheetName val="_x0006__x001b__x000a__x0016_"/>
      <sheetName val="砀_x0000__x0000__x0000_"/>
      <sheetName val="_x0000__x0000__x0008__x0008_"/>
      <sheetName val="ᘀ׿Ā_x000a_"/>
      <sheetName val="ᘀ밀ᬄ਀"/>
      <sheetName val="_x000a__x001b_ᘖᄀ"/>
      <sheetName val="ᄑ䰀_x0000_샽L"/>
      <sheetName val="L׀L"/>
      <sheetName val="_x0000_샾縃ਂ"/>
      <sheetName val="_x000a__x000b__x0000_í"/>
      <sheetName val="_x0000_ ŀ؂"/>
      <sheetName val="_x0006__x000b__x0001_ȉ"/>
      <sheetName val="縂ਂ଀Ȁ"/>
      <sheetName val="_x0002_î卖&gt;"/>
      <sheetName val="ጀ_x0001_봀ሀ"/>
      <sheetName val="ሀ଀Ѐ_x0000_"/>
      <sheetName val="_x0000_㠀_x0000_넰"/>
      <sheetName val="넰Հ븀☀଀"/>
      <sheetName val="଀؀"/>
      <sheetName val=""/>
      <sheetName val=""/>
      <sheetName val=""/>
      <sheetName val="_x0005_ਁᘀ縀"/>
      <sheetName val="ɾ_x000a__x000c__x0000_í_x0000_䀢ȁ"/>
      <sheetName val="∀ŀ؂ఀĀऀ縂ਂఀȀ저"/>
      <sheetName val="쀓ࡄЀ׀ࡄ᐀πɾ_x000a__x0009__x0000_í_x0000_䀘ȁ_x0006__x0009__x0001_ȉɾ_x000a__x0009__x0002_î"/>
      <sheetName val="_x000a__x0009__x0003_÷Ĉ_x0000_½_x0012__x0009__x0004_ð_x0000_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DA0463BQ"/>
      <sheetName val="_x001b__x000d__x0010_C_x0000_"/>
      <sheetName val="B_x0000_"/>
      <sheetName val=" _x000f_０_x0008_"/>
      <sheetName val="C_x0000_"/>
      <sheetName val="(_x0010_０_x0005_؁က"/>
      <sheetName val="_x0016_x_x0000__x0007_６_x0011_ࡄጀ䓀_x0008_쀄䐅_x0008_쀔縃ਂ"/>
      <sheetName val="ऀЀ_x0000_㠀"/>
      <sheetName val="砀_x0000_"/>
      <sheetName val="_x0008__x0008_"/>
      <sheetName val="_x0000_"/>
      <sheetName val=""/>
      <sheetName val="XL4Wÿÿÿÿ"/>
      <sheetName val="Chi tiet don gia khgi phuc"/>
      <sheetName val="=??????-BLDG"/>
      <sheetName val="??+Invoice!$DF$57?????-BLDG"/>
      <sheetName val="DI-ESTI"/>
      <sheetName val="Sheat4"/>
      <sheetName val="thietbi"/>
      <sheetName val="10_x0000_"/>
      <sheetName val="Dec#1"/>
      <sheetName val="Chiet tinh dz22"/>
      <sheetName val="Ԁ䈀_x0000__x0000__x0000_䦀"/>
      <sheetName val="䘀䘀䘀䘀䘀䘀䘀䘀"/>
      <sheetName val="䘀ༀ؀ᬀ"/>
      <sheetName val="_x0000__x0000__x0000_䦀"/>
      <sheetName val="䐀ሀ_x0000_ﴀ"/>
      <sheetName val="䔀ጀ_x0000_ﴀ"/>
      <sheetName val="_x0000__x0000__x0000_"/>
      <sheetName val="C_x0000_䀤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 refreshError="1"/>
      <sheetData sheetId="392" refreshError="1"/>
      <sheetData sheetId="393" refreshError="1"/>
      <sheetData sheetId="394" refreshError="1"/>
      <sheetData sheetId="395"/>
      <sheetData sheetId="396"/>
      <sheetData sheetId="397"/>
      <sheetData sheetId="398"/>
      <sheetData sheetId="399"/>
      <sheetData sheetId="400" refreshError="1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/>
      <sheetData sheetId="455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 refreshError="1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/>
      <sheetData sheetId="517"/>
      <sheetData sheetId="518" refreshError="1"/>
      <sheetData sheetId="519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/>
      <sheetData sheetId="526"/>
      <sheetData sheetId="527"/>
      <sheetData sheetId="528" refreshError="1"/>
      <sheetData sheetId="529"/>
      <sheetData sheetId="530"/>
      <sheetData sheetId="531"/>
      <sheetData sheetId="532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HC-01"/>
      <sheetName val="HC-02"/>
      <sheetName val="HC-03"/>
      <sheetName val="HC-04"/>
      <sheetName val="HC-05"/>
      <sheetName val="HC-06"/>
      <sheetName val="HC-07"/>
      <sheetName val="HC-08"/>
      <sheetName val="HC-09"/>
      <sheetName val="HC-10"/>
      <sheetName val="HC-11"/>
      <sheetName val="HC-12"/>
      <sheetName val="HC-13"/>
      <sheetName val="HC-14"/>
      <sheetName val="HC-15"/>
      <sheetName val="HC-16"/>
      <sheetName val="HC-17"/>
      <sheetName val="HC-18"/>
      <sheetName val="Bia1"/>
      <sheetName val="Bia"/>
      <sheetName val="THKC"/>
      <sheetName val="THKC (2)"/>
      <sheetName val="THKC (3)"/>
      <sheetName val="VtuB"/>
      <sheetName val="VtuA"/>
      <sheetName val="CAMmoi"/>
      <sheetName val="CAM1"/>
      <sheetName val="CAMcu"/>
      <sheetName val="CAM2"/>
      <sheetName val="XL4Poppy"/>
      <sheetName val="0002"/>
      <sheetName val="0003"/>
      <sheetName val="0004"/>
      <sheetName val="005"/>
      <sheetName val="0006"/>
      <sheetName val="0007"/>
      <sheetName val="0008"/>
      <sheetName val="009"/>
      <sheetName val="stabguide"/>
      <sheetName val="riser 02.01"/>
      <sheetName val="TONG CONG "/>
      <sheetName val="BX"/>
      <sheetName val="bbau"/>
      <sheetName val="LT2"/>
      <sheetName val="LT2 OLD)"/>
      <sheetName val="UNG-TIEN"/>
      <sheetName val="DSBPHAI"/>
      <sheetName val="MUC"/>
      <sheetName val="BCONG"/>
      <sheetName val="BCONG (2)"/>
      <sheetName val="BCONG-3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T thi ngiem"/>
      <sheetName val="TH DT thi nghiem"/>
      <sheetName val="TH DT"/>
      <sheetName val="DT2"/>
      <sheetName val="CT"/>
      <sheetName val="KL xa"/>
      <sheetName val="KL cot"/>
      <sheetName val="Xa su"/>
      <sheetName val="CP Xa"/>
      <sheetName val="THDT xa"/>
      <sheetName val="Cot dien"/>
      <sheetName val="TH cot"/>
      <sheetName val="CT VC cot"/>
      <sheetName val="VC CT ma"/>
      <sheetName val="CT cot thep"/>
      <sheetName val="CT ma kem"/>
      <sheetName val="PBKL"/>
      <sheetName val="CT be tong"/>
      <sheetName val="C.tinh"/>
      <sheetName val="00000000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D12TUVAN"/>
      <sheetName val="D7Longhiep"/>
      <sheetName val="NMNHUa"/>
      <sheetName val="DXMay"/>
      <sheetName val="D7TT3"/>
      <sheetName val="PXII"/>
      <sheetName val="Vaycuong"/>
      <sheetName val="DCUONG"/>
      <sheetName val="DVINA"/>
      <sheetName val="DCKCUONG"/>
      <sheetName val="D3KSVINA"/>
      <sheetName val="DOI 7"/>
      <sheetName val="DOI 3"/>
      <sheetName val="DOI1"/>
      <sheetName val="DOI6"/>
      <sheetName val="DOI5"/>
      <sheetName val="T3(9)"/>
      <sheetName val="T2(9)"/>
      <sheetName val="T5(10)"/>
      <sheetName val="T4(10)"/>
      <sheetName val="T3(10)"/>
      <sheetName val="T2(10)"/>
      <sheetName val="T1(10)"/>
      <sheetName val="T4(9)"/>
      <sheetName val="T1(9)"/>
      <sheetName val="T4(T8)"/>
      <sheetName val="T3(T8]"/>
      <sheetName val="T2(T8]"/>
      <sheetName val="T1(T8]"/>
      <sheetName val="T4(T7}"/>
      <sheetName val="T3(T7]"/>
      <sheetName val="T2(T7]"/>
      <sheetName val="T1(T7]"/>
      <sheetName val="T3[6]"/>
      <sheetName val="T2[6]"/>
      <sheetName val="T1(6)"/>
      <sheetName val="T4(05)"/>
      <sheetName val="T3(05)"/>
      <sheetName val="T2(05)"/>
      <sheetName val="T3(3)03"/>
      <sheetName val="T1(04)"/>
      <sheetName val="T5(03)"/>
      <sheetName val="T4(03)"/>
      <sheetName val="NC"/>
      <sheetName val="VL"/>
      <sheetName val="THDT"/>
      <sheetName val="THQT"/>
      <sheetName val="CT HT"/>
      <sheetName val="B tinh"/>
      <sheetName val="XD"/>
      <sheetName val="TH VT A"/>
      <sheetName val="VTAcap"/>
      <sheetName val="DCVTACaP"/>
      <sheetName val="TKHC-35"/>
      <sheetName val="TKTK0,4"/>
      <sheetName val="BangPhanday"/>
      <sheetName val="DANBVE"/>
      <sheetName val="TKHC-0,4"/>
      <sheetName val="TKTK-35"/>
      <sheetName val="KL GD2 tong the"/>
      <sheetName val="TKHC-CT"/>
      <sheetName val="MC,MN"/>
      <sheetName val="X,TD"/>
      <sheetName val="TBA,CTO"/>
      <sheetName val="CD"/>
      <sheetName val="Cot"/>
      <sheetName val="TTGD2"/>
      <sheetName val="10000000"/>
      <sheetName val="T12-01"/>
      <sheetName val="T1-02"/>
      <sheetName val="T5"/>
      <sheetName val="T6"/>
      <sheetName val="T7"/>
      <sheetName val="T8"/>
      <sheetName val="T9"/>
      <sheetName val="T10"/>
      <sheetName val="T11"/>
      <sheetName val="T12"/>
      <sheetName val="CTCN"/>
      <sheetName val="QTHD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Vatlieu"/>
      <sheetName val="DgDuong"/>
      <sheetName val="dgmo-tru"/>
      <sheetName val="dgdam"/>
      <sheetName val="Dam-Mo-Tru"/>
      <sheetName val="dgcong"/>
      <sheetName val="DPD"/>
      <sheetName val="DTDuong"/>
      <sheetName val="GTXLc"/>
      <sheetName val="CPXLk"/>
      <sheetName val="DBu"/>
      <sheetName val="KPTH"/>
      <sheetName val="Bang KL ket cau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CP1-3nhip(L=130,4m)"/>
      <sheetName val="CP2-4nhip(L=170,4m)"/>
      <sheetName val="CP6-4nhip(L=170,4m)"/>
      <sheetName val="KL nhip"/>
      <sheetName val="KL-6cau"/>
      <sheetName val="THtoanbo"/>
      <sheetName val="THboxung"/>
      <sheetName val="PTVT"/>
      <sheetName val="CLechVTSon5.5.03"/>
      <sheetName val="THKPBXSon5.5.03"/>
      <sheetName val="BXSon+binh5.5.03"/>
      <sheetName val="thau"/>
      <sheetName val="XXXXXXXX"/>
      <sheetName val="XXXXXXX0"/>
      <sheetName val="XXXXXXX1"/>
      <sheetName val="XXXXXXX2"/>
      <sheetName val="XXXXXXX3"/>
      <sheetName val="XXXXXXX4"/>
      <sheetName val="XXXXXXX5"/>
      <sheetName val="chitiet"/>
      <sheetName val="Tonghop"/>
      <sheetName val="TM"/>
      <sheetName val="BU-gian"/>
      <sheetName val="Bu-Ha"/>
      <sheetName val="Gia DAN"/>
      <sheetName val="Dan"/>
      <sheetName val="Cuoc"/>
      <sheetName val="Bugia"/>
      <sheetName val="VT"/>
      <sheetName val="KL57"/>
      <sheetName val="phu luc "/>
      <sheetName val="PT VT "/>
      <sheetName val="c. lech v t"/>
      <sheetName val="Q.Tc.xanh  "/>
      <sheetName val="Tang giam KL "/>
      <sheetName val="Tien ung"/>
      <sheetName val="PHONG"/>
      <sheetName val="phi luong3"/>
      <sheetName val="XL4Test5"/>
      <sheetName val="Chi tiet"/>
      <sheetName val="TONG HOP "/>
      <sheetName val="BC ton quy"/>
      <sheetName val="Chi NH"/>
      <sheetName val="TT CAT KCN"/>
      <sheetName val="Chi KHAC"/>
      <sheetName val="THU BaNNHA"/>
      <sheetName val="THU KHAC"/>
      <sheetName val="TH"/>
      <sheetName val="Dot 2 (2)"/>
      <sheetName val="Lai qua han"/>
      <sheetName val="Lai QH 18-3"/>
      <sheetName val="TBao 1"/>
      <sheetName val="TBao 2"/>
      <sheetName val="TH Dot 1 SUA"/>
      <sheetName val="Dot 1 goc"/>
      <sheetName val="Dienthoai 1 Thi"/>
      <sheetName val="Dot 1 chuan"/>
      <sheetName val="TH Dot 2 SUA"/>
      <sheetName val="Nha tho 1"/>
      <sheetName val="Dienthoai 1"/>
      <sheetName val="Nha tho"/>
      <sheetName val="Dienthoai 2"/>
      <sheetName val="Nha tho 1 (2)"/>
      <sheetName val="Mat Bang - HD"/>
      <sheetName val="Lai QH 25-5"/>
      <sheetName val="Dot 2 chuan"/>
      <sheetName val="Dienthoai 2 Thi"/>
      <sheetName val="TH Dot 1 Thi"/>
      <sheetName val="TH Dot 2 Thi"/>
      <sheetName val="TB Noptien D2"/>
      <sheetName val="Dot 2 theo PT"/>
      <sheetName val="CF"/>
      <sheetName val="Trich 154"/>
      <sheetName val="Van Son"/>
      <sheetName val="Nga"/>
      <sheetName val="Bac"/>
      <sheetName val="Dung"/>
      <sheetName val="Minh"/>
      <sheetName val="TSon"/>
      <sheetName val="THi-VAn"/>
      <sheetName val="Ky"/>
      <sheetName val="Tien"/>
      <sheetName val="Van"/>
      <sheetName val="Hoang "/>
      <sheetName val="MTuan"/>
      <sheetName val="VINH"/>
      <sheetName val="CUONG"/>
      <sheetName val="Hoai"/>
      <sheetName val="THANH"/>
      <sheetName val="Sau"/>
      <sheetName val="Linh"/>
      <sheetName val="ngatt"/>
      <sheetName val="Ba-02"/>
      <sheetName val="Bac-2"/>
      <sheetName val="Dong"/>
      <sheetName val="Hung"/>
      <sheetName val="CT3-138"/>
      <sheetName val="CT4-138-01"/>
      <sheetName val="CT138-1-02"/>
      <sheetName val="338"/>
      <sheetName val="00000001"/>
      <sheetName val="00000002"/>
      <sheetName val="00000003"/>
      <sheetName val="00000004"/>
      <sheetName val="QuyI"/>
      <sheetName val="QuyII"/>
      <sheetName val="QUYIII"/>
      <sheetName val="QUYIV"/>
      <sheetName val="quy1"/>
      <sheetName val="QUY2"/>
      <sheetName val="QUY3"/>
      <sheetName val="QUY4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NMQII-100"/>
      <sheetName val="NMQII"/>
      <sheetName val="MTQII"/>
      <sheetName val="CTYQII"/>
      <sheetName val="20000000"/>
      <sheetName val="q2"/>
      <sheetName val="q3"/>
      <sheetName val="q4"/>
      <sheetName val="Bu gia"/>
      <sheetName val="Vat tu"/>
      <sheetName val="Thiet ke"/>
      <sheetName val="TH KL,VT,KP"/>
      <sheetName val="Den bu"/>
      <sheetName val="Chart1"/>
      <sheetName val="Phantich"/>
      <sheetName val="Toan_DA"/>
      <sheetName val="2004"/>
      <sheetName val="2005"/>
      <sheetName val="Outlets"/>
      <sheetName val="PGs"/>
      <sheetName val="UNIT"/>
      <sheetName val="Piers of Main Flyover (1)"/>
      <sheetName val="Cot Tru1"/>
      <sheetName val="P3-TanAn-Factored"/>
      <sheetName val="P4-TanAn-Factored"/>
      <sheetName val="DKTT"/>
      <sheetName val="N-luc"/>
      <sheetName val="TH-Tai trong"/>
      <sheetName val="Xamu"/>
      <sheetName val="Than tru"/>
      <sheetName val="Be coc"/>
      <sheetName val="PTDDat-Tru"/>
      <sheetName val="PTDDat-nhip"/>
      <sheetName val="PTDDat-nhipLT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CW of Hoabinh  2002"/>
      <sheetName val=" Goods of Hoabinh 2002 "/>
      <sheetName val="BC"/>
      <sheetName val="Nguon"/>
      <sheetName val="5. KHTS"/>
      <sheetName val="4,Chiphi"/>
      <sheetName val="7. Lai-lo"/>
      <sheetName val="1. DK tai chinh"/>
      <sheetName val="11, Do nhay"/>
      <sheetName val="8, NPV"/>
      <sheetName val="9,TG thu hoi von"/>
      <sheetName val="3,KHVon"/>
      <sheetName val="10. Gia thanh"/>
      <sheetName val="6.Trano"/>
      <sheetName val="2. VDT"/>
      <sheetName val="#REF"/>
      <sheetName val="PTVT goc"/>
      <sheetName val="DG goc"/>
      <sheetName val="CLVL goc"/>
      <sheetName val="khoi luong"/>
      <sheetName val="ptxd"/>
      <sheetName val="ptnuoc"/>
      <sheetName val="bien ban"/>
      <sheetName val="THop"/>
      <sheetName val="GTXL "/>
      <sheetName val="ptdg"/>
      <sheetName val="vc-tau"/>
      <sheetName val="O-to"/>
      <sheetName val="gia"/>
      <sheetName val="KL"/>
      <sheetName val="KS"/>
      <sheetName val="DGKS"/>
      <sheetName val="TK"/>
      <sheetName val="TKP-Hang"/>
      <sheetName val="TH-hang"/>
      <sheetName val="luong"/>
      <sheetName val="Thang_1"/>
      <sheetName val="Thang_2"/>
      <sheetName val="Thang_3"/>
      <sheetName val="Thang_4"/>
      <sheetName val="PTich"/>
      <sheetName val="NhapCN"/>
      <sheetName val="THBaocao"/>
      <sheetName val="THThang"/>
      <sheetName val="CPTK"/>
      <sheetName val="DMTK"/>
      <sheetName val="DGiaCTiet"/>
      <sheetName val="DTCT"/>
      <sheetName val="THKP (2)"/>
      <sheetName val="huong dan su dung "/>
      <sheetName val="du lieu"/>
      <sheetName val="ke hoach mua "/>
      <sheetName val="Tondau+nhapkho"/>
      <sheetName val="tuan 1"/>
      <sheetName val="tuan 2"/>
      <sheetName val="tuan 3"/>
      <sheetName val="tuan 4"/>
      <sheetName val="tuan 5"/>
      <sheetName val="TH-thang"/>
      <sheetName val="X-N-T"/>
      <sheetName val="chamcong"/>
      <sheetName val="nhat ky "/>
      <sheetName val="luong nv"/>
      <sheetName val="% chi phi"/>
      <sheetName val="30000000"/>
      <sheetName val="40000000"/>
      <sheetName val="t1"/>
      <sheetName val="t2"/>
      <sheetName val="t3"/>
      <sheetName val="X.XE"/>
      <sheetName val="c ky 4"/>
      <sheetName val="CKY 5"/>
      <sheetName val="cky 6"/>
      <sheetName val="~         "/>
      <sheetName val="Dam-Mo-Tòu"/>
      <sheetName val="Gia da dam"/>
      <sheetName val="Gia VLXD"/>
      <sheetName val="2001"/>
      <sheetName val="T.H 01"/>
      <sheetName val="2000"/>
      <sheetName val="TH8T"/>
      <sheetName val="VT10"/>
      <sheetName val="VT11"/>
      <sheetName val="VT11 (2)"/>
      <sheetName val="B ke"/>
      <sheetName val="K luong"/>
      <sheetName val="VL-NC-M"/>
      <sheetName val="C.tinh DG"/>
      <sheetName val="C.tinh BT"/>
      <sheetName val="Mong"/>
      <sheetName val="Bu VL"/>
      <sheetName val="V.C ngoai tuyen"/>
      <sheetName val="Trung chuyen"/>
      <sheetName val="V.C noi tuyen"/>
      <sheetName val="Cu lyVC noi tuyen"/>
      <sheetName val="CT-6"/>
      <sheetName val="CT-Tram"/>
      <sheetName val="TH-Tram"/>
      <sheetName val="TH-Cto"/>
      <sheetName val="TBA 35-Ldat"/>
      <sheetName val="TDT35TBA"/>
      <sheetName val="TDT-tram"/>
      <sheetName val="TDT-Cto"/>
      <sheetName val="TDT6DDK+TBA"/>
      <sheetName val="DG-Khao sat"/>
      <sheetName val="CT-Tuvan"/>
      <sheetName val="Chi tiet Vc"/>
      <sheetName val="Khoi luong van chuyen "/>
      <sheetName val="TONGDUTOAN"/>
      <sheetName val="Khao Sat"/>
      <sheetName val="ThuyetMinhDT"/>
      <sheetName val="VVVVVVVa"/>
      <sheetName val="sent to"/>
      <sheetName val="THVT"/>
      <sheetName val="PHAN TICH DON GIA"/>
      <sheetName val="DONGIA DU TOAN"/>
      <sheetName val="THKP"/>
      <sheetName val="th01.05-kh02.05"/>
      <sheetName val="th02.05-kh03.05"/>
      <sheetName val="bb"/>
      <sheetName val="may"/>
      <sheetName val="vp"/>
      <sheetName val="tach vp"/>
      <sheetName val="vp-may"/>
      <sheetName val="HE SO LUONG"/>
      <sheetName val="XM"/>
      <sheetName val="tach  XM"/>
      <sheetName val="to cat"/>
      <sheetName val="to -HT"/>
      <sheetName val="vpm"/>
      <sheetName val="th 12-00"/>
      <sheetName val="th 01-01"/>
      <sheetName val="th 02-01"/>
      <sheetName val="th 03-01"/>
      <sheetName val="th-04-01"/>
      <sheetName val="th-05-01"/>
      <sheetName val="th 06-01"/>
      <sheetName val="th07-01"/>
      <sheetName val="th 08-01"/>
      <sheetName val="th09-01"/>
      <sheetName val="t10 tam"/>
      <sheetName val="th10 cl"/>
      <sheetName val="th11-01"/>
      <sheetName val="th12-01"/>
      <sheetName val="th01-02"/>
      <sheetName val="th02-02"/>
      <sheetName val="th03-02"/>
      <sheetName val="th04-02"/>
      <sheetName val="th05-02"/>
      <sheetName val="th06-02"/>
      <sheetName val="th07-02"/>
      <sheetName val="th08-02"/>
      <sheetName val="th09-02"/>
      <sheetName val="th10-02"/>
      <sheetName val="th11-02"/>
      <sheetName val="th12-02"/>
      <sheetName val="tam"/>
      <sheetName val="BCC"/>
      <sheetName val="HAN"/>
      <sheetName val="LUONG HAN"/>
      <sheetName val=" NGAM HOA 1"/>
      <sheetName val="NGAM HOA 2"/>
      <sheetName val="PHAN DIEN"/>
      <sheetName val="dien 2"/>
      <sheetName val="KHTC 2004 "/>
      <sheetName val="Bao cao Quy"/>
      <sheetName val="Bao cao thuc hien KH"/>
      <sheetName val="CP thang 10"/>
      <sheetName val="Gia thanh Sx"/>
      <sheetName val="KH thang 9+10"/>
      <sheetName val="KH tu 15-08"/>
      <sheetName val="KH TC -2 Da nop Cty"/>
      <sheetName val="KH TC T8"/>
      <sheetName val="00000005"/>
      <sheetName val="00000006"/>
      <sheetName val="00000007"/>
      <sheetName val="BKBL"/>
      <sheetName val="DG"/>
      <sheetName val="SLX"/>
      <sheetName val="SLN"/>
      <sheetName val="SLT"/>
      <sheetName val="BKLCVT"/>
      <sheetName val="HH"/>
      <sheetName val="Sheet3 (2)"/>
      <sheetName val="TIEN DAT"/>
      <sheetName val="NGUYENHUE"/>
      <sheetName val="NAM BINH"/>
      <sheetName val="THIENNAM"/>
      <sheetName val="PHUOC HUNG"/>
      <sheetName val="SON HAI"/>
      <sheetName val="HOANG LONG"/>
      <sheetName val="DIEP PHUONG"/>
      <sheetName val="XNCB LAM SAN QN"/>
      <sheetName val="PHUOC TOAN"/>
      <sheetName val="MY NGUYEN"/>
      <sheetName val="HOANG THIEN"/>
      <sheetName val="HOANG PHAT"/>
      <sheetName val="TRUONG SON"/>
      <sheetName val="HOANG ANH QN"/>
      <sheetName val="HOANG ANH GL"/>
      <sheetName val="QUOC THANG"/>
      <sheetName val="VAN TRUNG"/>
      <sheetName val="ANH VIET"/>
      <sheetName val="DUYEN HAI"/>
      <sheetName val="VIET TIEN Q NGAI"/>
      <sheetName val="A HOANG ANHON"/>
      <sheetName val="DINH"/>
      <sheetName val="NGUYEN HOANG"/>
      <sheetName val="VINH NHAN THAP"/>
      <sheetName val="CH Gia Lai"/>
      <sheetName val="ANH SI(TSON)"/>
      <sheetName val="BONG HONG"/>
      <sheetName val="PHU CUONG"/>
      <sheetName val="KH01"/>
      <sheetName val="THCNKH"/>
      <sheetName val="THHANGBAN"/>
      <sheetName val="V.Ń ngoai 聴uyen"/>
      <sheetName val="Sluong"/>
      <sheetName val="t1e21"/>
      <sheetName val="t1e20"/>
      <sheetName val="t1e18"/>
      <sheetName val="t2e17"/>
      <sheetName val="t1e17"/>
      <sheetName val="t1e15"/>
      <sheetName val="t2e14"/>
      <sheetName val="t1e14"/>
      <sheetName val="t2e13"/>
      <sheetName val="t1e13"/>
      <sheetName val="t2e12"/>
      <sheetName val="t1e12"/>
      <sheetName val="t2e11"/>
      <sheetName val="t1e11"/>
      <sheetName val="t2e10"/>
      <sheetName val="t1e10"/>
      <sheetName val="t3e9"/>
      <sheetName val="t2e9"/>
      <sheetName val="t1e9"/>
      <sheetName val="t3e8"/>
      <sheetName val="t2e8"/>
      <sheetName val="t1e8cu"/>
      <sheetName val="t3e5"/>
      <sheetName val="t2e5"/>
      <sheetName val="t1e5moi"/>
      <sheetName val="t1e5cu"/>
      <sheetName val="t2e2"/>
      <sheetName val="t1e2"/>
      <sheetName val="t3e1"/>
      <sheetName val="t2e1"/>
      <sheetName val="t1e1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Buvanchuen"/>
      <sheetName val="ChietTinhTran"/>
      <sheetName val="CT congban"/>
      <sheetName val="CT congtron"/>
      <sheetName val="Tran"/>
      <sheetName val="NenDuong"/>
      <sheetName val="KSTK KTTC"/>
      <sheetName val="KhaoSat"/>
      <sheetName val="KSTK DA"/>
      <sheetName val="CPxaylap"/>
      <sheetName val="CP Khac"/>
      <sheetName val="BTHop"/>
      <sheetName val="ThuyÕt minh"/>
      <sheetName val="Recovered_Sheet1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2201 (2)"/>
      <sheetName val="T01"/>
      <sheetName val="T02"/>
      <sheetName val="T03"/>
      <sheetName val="T04"/>
      <sheetName val="T05"/>
      <sheetName val="2506 (2)"/>
      <sheetName val="T06"/>
      <sheetName val="T07"/>
      <sheetName val="T08"/>
      <sheetName val="T09"/>
      <sheetName val="T12 (2)"/>
      <sheetName val="T012005"/>
      <sheetName val="0601"/>
      <sheetName val="3012"/>
      <sheetName val="MONG NGOC"/>
      <sheetName val="tribeco"/>
      <sheetName val="BIBICA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50000000"/>
      <sheetName val="60000000"/>
      <sheetName val="70000000"/>
      <sheetName val="VLC"/>
      <sheetName val="VLP"/>
      <sheetName val="DTthicong"/>
      <sheetName val="Chiettinh"/>
      <sheetName val="Nhancongin"/>
      <sheetName val="vat tu giacong"/>
      <sheetName val="MayTC"/>
      <sheetName val="tham  khao"/>
      <sheetName val="N1111"/>
      <sheetName val="C1111"/>
      <sheetName val="1121"/>
      <sheetName val="daura"/>
      <sheetName val="dauvao"/>
      <sheetName val="DZThotNot-CD-TBien&amp;tramChauDo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INDIR-(WP1)"/>
      <sheetName val="INDIR-(WP2)"/>
      <sheetName val="#REF"/>
      <sheetName val="cphiNVL"/>
      <sheetName val="sanluong+doanhthu"/>
      <sheetName val="Sheet4"/>
      <sheetName val="KHtragoc+lai"/>
      <sheetName val="kh-hao"/>
      <sheetName val="th-chi1"/>
      <sheetName val="donhaycuada"/>
      <sheetName val="thu-chi"/>
      <sheetName val="00000000"/>
      <sheetName val="XL4Poppy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LuongBR"/>
      <sheetName val="LuongVT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THtoanbo"/>
      <sheetName val="THboxung"/>
      <sheetName val="PTVT"/>
      <sheetName val="CLechVTSon5.5.03"/>
      <sheetName val="THKPBXSon5.5.03"/>
      <sheetName val="BXSon+binh5.5.03"/>
      <sheetName val="thau"/>
      <sheetName val="XXXXXXXX"/>
      <sheetName val="XXXXXXX0"/>
      <sheetName val="XXXXXXX1"/>
      <sheetName val="XXXXXXX2"/>
      <sheetName val="XXXXXXX3"/>
      <sheetName val="XXXXXXX4"/>
      <sheetName val="XXXXXXX5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Vatlieu"/>
      <sheetName val="DgDuong"/>
      <sheetName val="dgmo-tru"/>
      <sheetName val="dgdam"/>
      <sheetName val="Dam-Mo-Tru"/>
      <sheetName val="Sheet1"/>
      <sheetName val="dgcong"/>
      <sheetName val="DPD"/>
      <sheetName val="DTDuong"/>
      <sheetName val="GTXLc"/>
      <sheetName val="CPXLk"/>
      <sheetName val="DBu"/>
      <sheetName val="KPTH"/>
      <sheetName val="Bang KL ket cau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DT CHONG SET"/>
      <sheetName val="DT TB"/>
      <sheetName val="DT DUONG ONG"/>
      <sheetName val="VC TB"/>
      <sheetName val="CLVT TB"/>
      <sheetName val="TONG CONG"/>
      <sheetName val="THKP DUONG ONG"/>
      <sheetName val="THKP CHONG SET"/>
      <sheetName val="CLVT CHONG SET"/>
      <sheetName val="CLVT DUONG ONG"/>
      <sheetName val="THKP TB"/>
      <sheetName val="KL TB"/>
      <sheetName val="Sheet2"/>
      <sheetName val="D12TUVAN"/>
      <sheetName val="D7Longhiep"/>
      <sheetName val="NMNHUa"/>
      <sheetName val="DXMay"/>
      <sheetName val="D7TT3"/>
      <sheetName val="PXII"/>
      <sheetName val="Vaycuong"/>
      <sheetName val="DCUONG"/>
      <sheetName val="Sheet3"/>
      <sheetName val="DVINA"/>
      <sheetName val="Sheet5"/>
      <sheetName val="DCKCUONG"/>
      <sheetName val="D3KSVINA"/>
      <sheetName val="DOI 7"/>
      <sheetName val="DOI 3"/>
      <sheetName val="DOI1"/>
      <sheetName val="DOI6"/>
      <sheetName val="DOI5"/>
      <sheetName val="Tuan8"/>
      <sheetName val="tuan7"/>
      <sheetName val="tuan6"/>
      <sheetName val="TUAN5"/>
      <sheetName val="TUAN4"/>
      <sheetName val="TUAN3"/>
      <sheetName val="TUAN1"/>
      <sheetName val="TUAN2"/>
      <sheetName val="VINABK"/>
      <sheetName val="ZVina"/>
      <sheetName val="Zcuatan"/>
      <sheetName val="Gian giao"/>
      <sheetName val="Z5"/>
      <sheetName val="NNHC"/>
      <sheetName val="Z6"/>
      <sheetName val="KS TThu"/>
      <sheetName val="Z4"/>
      <sheetName val="XSON"/>
      <sheetName val="Z2"/>
      <sheetName val="NEN BT"/>
      <sheetName val="Z3"/>
      <sheetName val="DNB"/>
      <sheetName val="Z1"/>
      <sheetName val="q2"/>
      <sheetName val="q3"/>
      <sheetName val="q4"/>
      <sheetName val="Sheet12"/>
      <sheetName val="Sheet13"/>
      <sheetName val="Sheet14"/>
      <sheetName val="Sheet15"/>
      <sheetName val="Sheet16"/>
      <sheetName val="Chart1"/>
      <sheetName val="Phantich"/>
      <sheetName val="Toan_DA"/>
      <sheetName val="2004"/>
      <sheetName val="2005"/>
      <sheetName val="XL4Test5"/>
      <sheetName val="th"/>
      <sheetName val="dgiai"/>
      <sheetName val="mau bao cao nxt"/>
      <sheetName val="BANG GIA"/>
      <sheetName val="baocao tuan"/>
      <sheetName val="bc ton nv"/>
      <sheetName val="bao gia"/>
      <sheetName val="bc ton nv (2)"/>
      <sheetName val="bang tinh luong"/>
      <sheetName val="NuocthoTV"/>
      <sheetName val="BQ TV"/>
      <sheetName val="Duong ong nuoc tho"/>
      <sheetName val="Outlets"/>
      <sheetName val="PGs"/>
      <sheetName val="HTTC-01"/>
      <sheetName val="KCB-01"/>
      <sheetName val="HTTC-02"/>
      <sheetName val="KCB-02"/>
      <sheetName val="HTTC-03"/>
      <sheetName val="KCB-03"/>
      <sheetName val="PHUONG"/>
      <sheetName val="HAO"/>
      <sheetName val="KIET"/>
      <sheetName val="ANH"/>
      <sheetName val="HUYNH"/>
      <sheetName val="TONGHOP"/>
      <sheetName val="TONKHO"/>
      <sheetName val="NHAPKHO"/>
      <sheetName val="THUYTHOP"/>
      <sheetName val="Hung"/>
      <sheetName val="Duong"/>
      <sheetName val="Lam"/>
      <sheetName val="Thuy"/>
      <sheetName val="Cu"/>
      <sheetName val="luulan"/>
      <sheetName val="Sheet7"/>
      <sheetName val="Sheet8"/>
      <sheetName val="Sheet6"/>
      <sheetName val="MCP"/>
      <sheetName val="Thu 2a"/>
      <sheetName val="Thu 2b"/>
      <sheetName val="Thu 3a"/>
      <sheetName val="Thu 3b"/>
      <sheetName val="Thu 4a"/>
      <sheetName val="Thu 4b"/>
      <sheetName val="Thu 5a"/>
      <sheetName val="Thu 5b"/>
      <sheetName val="Thu 6a"/>
      <sheetName val="Thu6b"/>
      <sheetName val="Thu 7a"/>
      <sheetName val="Thu 7b"/>
      <sheetName val="Tongluong"/>
      <sheetName val="bacnuoi"/>
      <sheetName val="anhtuan"/>
      <sheetName val="bactien"/>
      <sheetName val="b¶cti"/>
      <sheetName val="cquang"/>
      <sheetName val="hang"/>
      <sheetName val="luyen"/>
      <sheetName val="bkhung"/>
      <sheetName val="son"/>
      <sheetName val="vietanh"/>
      <sheetName val="C.Chat"/>
      <sheetName val="Thang"/>
      <sheetName val="Doan"/>
      <sheetName val="Quang LX"/>
      <sheetName val="dinh"/>
      <sheetName val="Danh muc"/>
      <sheetName val="B ke"/>
      <sheetName val="K luong"/>
      <sheetName val="VL-NC-M"/>
      <sheetName val="C.tinh DG"/>
      <sheetName val="C.tinh BT"/>
      <sheetName val="Mong"/>
      <sheetName val="Bu VL"/>
      <sheetName val="V.C ngoai tuyen"/>
      <sheetName val="Trung chuyen"/>
      <sheetName val="V.C noi tuyen"/>
      <sheetName val="Cu lyVC noi tuyen"/>
      <sheetName val="CT-6"/>
      <sheetName val="CT-Tram"/>
      <sheetName val="TH-Tram"/>
      <sheetName val="TH-Cto"/>
      <sheetName val="TDT-tram"/>
      <sheetName val="TDT-Cto"/>
      <sheetName val="CT-Tuvan"/>
      <sheetName val="ThuyetMinhDT"/>
      <sheetName val="VVVVVVVa"/>
      <sheetName val="PHAN TICH VAT TU NGANG"/>
      <sheetName val="BANG DU TOAN DRC"/>
      <sheetName val="DIEN GIAI TIEN LUONG"/>
      <sheetName val="TONG HOP KINH PHI"/>
      <sheetName val="CHIET TINH DON GIA"/>
      <sheetName val="PHAN TICH KHOI LUONG"/>
      <sheetName val="TONG HOP VAT TU"/>
      <sheetName val="BANG DU TOAN"/>
      <sheetName val="PHAN TICH VAT TU"/>
      <sheetName val="TONG HOP VAT TU (2)"/>
      <sheetName val="BANGCUOC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CHU TUYEN"/>
      <sheetName val="NGHIA- HUNG"/>
      <sheetName val="QUAN-LOC-NGHIA"/>
      <sheetName val="THAO-MKHOI"/>
      <sheetName val="A.LIEM"/>
      <sheetName val="A.KHANH"/>
      <sheetName val="A.TOAN- ng.oanh"/>
      <sheetName val="A.QUY -Q12"/>
      <sheetName val="SDN)"/>
      <sheetName val="CONG NO CAC CT"/>
      <sheetName val="TONG HOP 131-331"/>
      <sheetName val="Sheet9"/>
      <sheetName val="Sheet10"/>
      <sheetName val="Sheet11"/>
      <sheetName val="NANGLUONG"/>
      <sheetName val="database"/>
      <sheetName val="TSCD-2003"/>
      <sheetName val="632"/>
      <sheetName val="TM"/>
      <sheetName val="vou"/>
      <sheetName val="CANDOI"/>
      <sheetName val="LAI"/>
      <sheetName val="S.P.SINH01"/>
      <sheetName val="S.P.S-T10"/>
      <sheetName val="NO"/>
      <sheetName val="CO"/>
      <sheetName val="142"/>
      <sheetName val="ThietKe"/>
      <sheetName val="HoSoMT"/>
      <sheetName val="GiamSat"/>
      <sheetName val="ThamDinhTKKT"/>
      <sheetName val="ThamDinhDT"/>
      <sheetName val="QLDA"/>
      <sheetName val="TM (2)"/>
      <sheetName val="KPTH (2)"/>
      <sheetName val="Noi Suy"/>
      <sheetName val="Bia"/>
      <sheetName val="Bia (2)"/>
      <sheetName val="Gia NC"/>
      <sheetName val="00000001"/>
      <sheetName val="00000002"/>
      <sheetName val="PXL  (C)"/>
      <sheetName val="PXL "/>
      <sheetName val="th (2)"/>
      <sheetName val="SLD_nam"/>
      <sheetName val="SC_nguon"/>
      <sheetName val="HD_nguon"/>
      <sheetName val="Sheet14 (2)"/>
      <sheetName val="Sheet15 (2)"/>
      <sheetName val="Sheet16 (2)"/>
      <sheetName val="Luong thanh toan 06-02"/>
      <sheetName val="Bang luong thanh toan thang 06-"/>
      <sheetName val="Bang thang 5-02"/>
      <sheetName val="Sheet10_x0000__x0000__x0000__x0000__x0000__x0000__x0000__x0000__x0000__x0000__x0000__x0000_鹈­_x0000__x0004__x0000__x0000__x0000__x0000__x0000__x0000_亐­_x0000__x0000__x0000__x0000__x0000__x0000__x0000__x0000_鲜­_x0000__x0000__x0011__x0000__x0000__x0000__x0000__x0000__x0000__x0000__x0000__x0000__x0000_"/>
      <sheetName val="WAREHOUSE"/>
      <sheetName val="CUTTING"/>
      <sheetName val="ISSUANCE"/>
      <sheetName val="LINE A"/>
      <sheetName val="LINE B"/>
      <sheetName val="LINE C"/>
      <sheetName val="LINE D"/>
      <sheetName val="LINE E"/>
      <sheetName val="LINE F"/>
      <sheetName val="LINE G "/>
      <sheetName val="TMING"/>
      <sheetName val="QC"/>
      <sheetName val="PRESSING"/>
      <sheetName val="PACKING"/>
      <sheetName val="DIENGIAI"/>
      <sheetName val="DS CNHAN MOI"/>
      <sheetName val="DTCT"/>
      <sheetName val="VC- CO GIOI"/>
      <sheetName val="VCB"/>
      <sheetName val="DuTCT+THks"/>
      <sheetName val="DTCT KSTK"/>
      <sheetName val="THDT"/>
      <sheetName val="TMDTu"/>
      <sheetName val="DGXDCB"/>
      <sheetName val="KL"/>
      <sheetName val="D GIA"/>
      <sheetName val="BUGIA"/>
      <sheetName val="VC12"/>
      <sheetName val="THIETBI"/>
      <sheetName val="Bke"/>
      <sheetName val="QT"/>
      <sheetName val="PTho"/>
      <sheetName val="MTe"/>
      <sheetName val="SHo"/>
      <sheetName val="TDuong"/>
      <sheetName val="ThanUyen"/>
      <sheetName val="Nganh"/>
      <sheetName val="BQLDA"/>
      <sheetName val="Du toan"/>
      <sheetName val="Gia tri vat tu"/>
      <sheetName val="Chenh lech vat tu"/>
      <sheetName val="Chi phi van chuyen"/>
      <sheetName val="Don gia chi tiet"/>
      <sheetName val="Du thau"/>
      <sheetName val="Tu van Thiet ke"/>
      <sheetName val="Tien do thi cong"/>
      <sheetName val="Bia du toan"/>
      <sheetName val="Tro giup"/>
      <sheetName val="Config"/>
      <sheetName val="KPBT"/>
      <sheetName val="THtt(A)"/>
      <sheetName val="TH TQT(NB)"/>
      <sheetName val="thctqt (2)"/>
      <sheetName val="K.luong"/>
      <sheetName val="K.L"/>
      <sheetName val="thctqt"/>
      <sheetName val="THKPQT"/>
      <sheetName val="QTGDT"/>
      <sheetName val="ptdg"/>
      <sheetName val="GNC"/>
      <sheetName val="thkp"/>
      <sheetName val="gcm"/>
      <sheetName val="GHKT"/>
      <sheetName val="MTDGDT"/>
      <sheetName val="ptgtvc"/>
      <sheetName val="gvt"/>
      <sheetName val="gvt (2)"/>
      <sheetName val="ctdt "/>
      <sheetName val="TT"/>
      <sheetName val="CCVT"/>
      <sheetName val="DGPS "/>
      <sheetName val="GDTPS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phu luc "/>
      <sheetName val="Tong hop kiem toan"/>
      <sheetName val="khongco"/>
      <sheetName val="Tang giam thau"/>
      <sheetName val="TS"/>
      <sheetName val="BBan"/>
      <sheetName val="¸TSCD"/>
      <sheetName val="NCVKT"/>
      <sheetName val="MMTB"/>
      <sheetName val="TSCDZKHAC"/>
      <sheetName val="¸CTCDCDUNG"/>
      <sheetName val="VTHHoaTKHO"/>
      <sheetName val="CCDCQL"/>
      <sheetName val="CPSXDD"/>
      <sheetName val="CCDC"/>
      <sheetName val="HHUDONG"/>
      <sheetName val="PThu"/>
      <sheetName val="ptra"/>
      <sheetName val="kdoi"/>
      <sheetName val="TGUI"/>
      <sheetName val="BKTM"/>
      <sheetName val="N1111"/>
      <sheetName val="C1111"/>
      <sheetName val="1121"/>
      <sheetName val="daura"/>
      <sheetName val="dauvao"/>
      <sheetName val="BANG GIA TH"/>
      <sheetName val="CO THE CHINH"/>
      <sheetName val="BANG GIA CT"/>
      <sheetName val="BCTH"/>
      <sheetName val="bao cao lg"/>
      <sheetName val="bc thu chi"/>
      <sheetName val="T01.03"/>
      <sheetName val="T02.03 "/>
      <sheetName val="T03.03 "/>
      <sheetName val="T04.03  "/>
      <sheetName val="T05.03   "/>
      <sheetName val="T06.03    "/>
      <sheetName val="T07.03    "/>
      <sheetName val="T08.03   "/>
      <sheetName val="T09.03 "/>
      <sheetName val="T10.03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Tien vay"/>
      <sheetName val="Nhap chung tu"/>
      <sheetName val="VLP"/>
      <sheetName val="VLC"/>
      <sheetName val="DTthicong"/>
      <sheetName val="Chiettinh"/>
      <sheetName val="Nhancongin"/>
      <sheetName val="vat tu giacong"/>
      <sheetName val="MayTC"/>
      <sheetName val="Thop"/>
      <sheetName val="tham  khao"/>
      <sheetName val="CAN DOI"/>
      <sheetName val="PTPT"/>
      <sheetName val="TK 141"/>
      <sheetName val="NO CTy"/>
      <sheetName val="May"/>
      <sheetName val="Khoan TD"/>
      <sheetName val="Luong"/>
      <sheetName val="VL(duyet)"/>
      <sheetName val="Vua(duyet)"/>
      <sheetName val="DG(duyet)"/>
      <sheetName val="DTBS-5nhip(L=m)"/>
      <sheetName val="GTXL-BS"/>
      <sheetName val="GT khoan"/>
      <sheetName val="KL toan bo"/>
      <sheetName val="KL chi tiet"/>
      <sheetName val="DT3DGA"/>
      <sheetName val="VCVL"/>
      <sheetName val="GHI MO DA"/>
      <sheetName val="TVBTDGA"/>
      <sheetName val="CPTT"/>
      <sheetName val="GI¸A"/>
      <sheetName val="KHOI LUONG"/>
      <sheetName val="TH,V. CHUûEN"/>
      <sheetName val="NHA"/>
      <sheetName val="DGDHoi"/>
      <sheetName val="km-693699"/>
      <sheetName val="KM735-745"/>
      <sheetName val="DTLPA"/>
      <sheetName val="TH3DGA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BANG KE"/>
      <sheetName val="mua vao"/>
      <sheetName val="0%"/>
      <sheetName val="BAN RA"/>
      <sheetName val="TO KHAI THUE 02"/>
      <sheetName val="TH  - 8t DN  "/>
      <sheetName val="mau"/>
      <sheetName val="Theo doi GTGT"/>
      <sheetName val="Luong-04"/>
      <sheetName val="An trua-04"/>
      <sheetName val="TH-131"/>
      <sheetName val="TH-331 "/>
      <sheetName val="Bang CDTK-04 -NH"/>
      <sheetName val="Q1-02"/>
      <sheetName val="Q2-02"/>
      <sheetName val="Q3-02"/>
      <sheetName val="tong du toan"/>
      <sheetName val="thiet bi"/>
      <sheetName val="chi phi khac"/>
      <sheetName val="TIEN LUONG"/>
      <sheetName val="DONGIA"/>
      <sheetName val="CPKSTK"/>
      <sheetName val="DT"/>
      <sheetName val="TDT"/>
      <sheetName val="VC1"/>
      <sheetName val="CT xa"/>
      <sheetName val="TLGC"/>
      <sheetName val="BL"/>
      <sheetName val="BIEU25B"/>
      <sheetName val="BIEU25A-1"/>
      <sheetName val="NHIENLIEU"/>
      <sheetName val="BIEU1-P2"/>
      <sheetName val="BIEU1-PIII"/>
      <sheetName val="BIEU1-PIIIBOVLKHAC"/>
      <sheetName val="BIEU1 - PIISUA"/>
      <sheetName val="BIEUi-PIIBOVLKHAC"/>
      <sheetName val="bieu33"/>
      <sheetName val="CPTTEBOCONG"/>
      <sheetName val="BIEU1"/>
      <sheetName val="BIEU1-XEPTHEOVL"/>
      <sheetName val="VTUQTOAN"/>
      <sheetName val="b"/>
      <sheetName val="T.T"/>
      <sheetName val="LDTB"/>
      <sheetName val="day"/>
      <sheetName val="THKL-LT76"/>
      <sheetName val="BB-VTTB"/>
      <sheetName val="VT CT"/>
      <sheetName val="TBA"/>
      <sheetName val="Cot"/>
      <sheetName val="CAP"/>
      <sheetName val="TS35"/>
      <sheetName val="YQ35"/>
      <sheetName val="CtYQ"/>
      <sheetName val="Ct TS"/>
      <sheetName val="T0,4TS"/>
      <sheetName val="T0,4YQ"/>
      <sheetName val="ts+yq"/>
      <sheetName val="DCVTa"/>
      <sheetName val="DCVTb"/>
      <sheetName val="CV"/>
      <sheetName val="dtvt"/>
      <sheetName val="blong"/>
      <sheetName val="vtbs A B"/>
      <sheetName val="00000003"/>
      <sheetName val="00000004"/>
      <sheetName val="kk nam03 "/>
      <sheetName val="kk01B nam 2003"/>
      <sheetName val="GTSP"/>
      <sheetName val="CHD"/>
      <sheetName val="BC10N"/>
      <sheetName val="TTSP"/>
      <sheetName val="httt"/>
      <sheetName val=" mkhoan"/>
      <sheetName val="klcv2"/>
      <sheetName val="Maz 80K"/>
      <sheetName val="TG Hd"/>
      <sheetName val="xntvt"/>
      <sheetName val="klht3"/>
      <sheetName val="klht23"/>
      <sheetName val="xngt"/>
      <sheetName val="1"/>
      <sheetName val="2"/>
      <sheetName val="3"/>
      <sheetName val="PLT"/>
      <sheetName val="HTXL"/>
      <sheetName val="CL"/>
      <sheetName val="Gia"/>
      <sheetName val="Gia CT"/>
      <sheetName val="vua"/>
      <sheetName val="CT"/>
      <sheetName val="TL"/>
      <sheetName val="NŎHC"/>
      <sheetName val="ten"/>
      <sheetName val="thqt"/>
      <sheetName val="clD"/>
      <sheetName val="clC"/>
      <sheetName val="thvt"/>
      <sheetName val="TSCD"/>
      <sheetName val="KTVDT "/>
      <sheetName val="LVDTXD"/>
      <sheetName val="TRLV"/>
      <sheetName val="KHTSCD"/>
      <sheetName val="Sanpham"/>
      <sheetName val="Tylephanbo"/>
      <sheetName val="CPTL"/>
      <sheetName val="PBCPTL"/>
      <sheetName val="CPchung"/>
      <sheetName val="PBCPchung"/>
      <sheetName val="CPQL"/>
      <sheetName val="PBCPQL"/>
      <sheetName val="PBCPBHang"/>
      <sheetName val="VLD"/>
      <sheetName val="CPSX"/>
      <sheetName val="GTGT"/>
      <sheetName val="DTDK"/>
      <sheetName val="DT&amp;LN"/>
      <sheetName val="BKDT"/>
      <sheetName val="THTHV"/>
      <sheetName val="IRR-PA1"/>
      <sheetName val="BDHV"/>
      <sheetName val="PTDN "/>
      <sheetName val="NopNS"/>
      <sheetName val="CHITIEU"/>
      <sheetName val="LamDong"/>
      <sheetName val="KhanhHoa"/>
      <sheetName val="PhuYen"/>
      <sheetName val="to-khai"/>
      <sheetName val="VTH¶xaTKHO"/>
      <sheetName val="NSSG"/>
      <sheetName val="VINH HOA"/>
      <sheetName val="PM2,2"/>
      <sheetName val="XM PN"/>
      <sheetName val="XDNB"/>
      <sheetName val="TNG"/>
      <sheetName val="SUA SG"/>
      <sheetName val="CHINFON"/>
      <sheetName val="KHAC"/>
      <sheetName val="XXXXXXXXXXXX"/>
      <sheetName val="XXXXXXXXXXX0"/>
      <sheetName val="XXXXXXXXXXX1"/>
      <sheetName val="B Ke 01"/>
      <sheetName val="B Ke 02"/>
      <sheetName val="BKe 03"/>
      <sheetName val="B Ke 05"/>
      <sheetName val="Maych "/>
      <sheetName val="oto"/>
      <sheetName val="QT camay"/>
      <sheetName val="V lieu"/>
      <sheetName val="N cong"/>
      <sheetName val="TH Vlieu"/>
      <sheetName val="co HD"/>
      <sheetName val="Sheet17"/>
      <sheetName val="Sheet18"/>
      <sheetName val="Sheet19"/>
      <sheetName val="Sheet20"/>
      <sheetName val="Bang chia "/>
      <sheetName val="CN HD"/>
      <sheetName val="Chia T1"/>
      <sheetName val="Chia T2"/>
      <sheetName val="Chia T3"/>
      <sheetName val="TH11"/>
      <sheetName val="TH T11"/>
      <sheetName val="TH T1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D7T_x0014_3"/>
      <sheetName val="T104"/>
      <sheetName val="T2,04"/>
      <sheetName val="T3,04 "/>
      <sheetName val="T4,04 "/>
      <sheetName val="T5,03  "/>
      <sheetName val="T6,04   "/>
      <sheetName val="T7,04"/>
      <sheetName val="T8,04"/>
      <sheetName val="T9,03 "/>
      <sheetName val="T10,03"/>
      <sheetName val="T11,03"/>
      <sheetName val="T12,03 "/>
      <sheetName val="BCTHSDTM  T01"/>
      <sheetName val="BCTHSDTM  T02"/>
      <sheetName val="BCTHSDTM  T03"/>
      <sheetName val="BCTHSDTM  T04"/>
      <sheetName val="BCTHSDTM  T06"/>
      <sheetName val="BCTHSDTM  T07"/>
      <sheetName val="THU HOI"/>
      <sheetName val="CAT"/>
      <sheetName val="DA"/>
      <sheetName val="GACH"/>
      <sheetName val="SAT"/>
      <sheetName val="THEP"/>
      <sheetName val="XIMANG"/>
      <sheetName val="V.CHUYEN"/>
      <sheetName val="B.TRET"/>
      <sheetName val="TB.NHUA"/>
      <sheetName val="TB.VS"/>
      <sheetName val="TB.DIEN"/>
      <sheetName val="NGOI"/>
      <sheetName val="GO"/>
      <sheetName val="V.TU KHAC"/>
      <sheetName val="bbieu1"/>
      <sheetName val="KSTK"/>
      <sheetName val="KTCT"/>
      <sheetName val="Sheet2 (2)"/>
      <sheetName val="ShetKhaoSat"/>
      <sheetName val="VAY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/>
      <sheetData sheetId="767"/>
      <sheetData sheetId="768"/>
      <sheetData sheetId="769"/>
      <sheetData sheetId="770"/>
      <sheetData sheetId="77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TH"/>
      <sheetName val="TH (2)"/>
      <sheetName val="TH (3)"/>
      <sheetName val="TH (4)"/>
      <sheetName val="CONST EQ"/>
      <sheetName val="DIREC-&quot;X&quot;"/>
      <sheetName val="INDIRECT-&quot;Y&quot; "/>
      <sheetName val="att-v"/>
      <sheetName val="att-w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/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BM0B"/>
      <sheetName val="BM0A"/>
      <sheetName val="REQ PAGE CABLE"/>
      <sheetName val="STAHL (2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CONDUIT"/>
      <sheetName val="CABLE TRA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PANEL 南區焚化爐"/>
      <sheetName val="NEW-PANEL"/>
      <sheetName val="MV-PANE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ILICATE"/>
      <sheetName val="Sheet1"/>
      <sheetName val="Sheet2"/>
      <sheetName val="Sheet3"/>
      <sheetName val="Outlets"/>
      <sheetName val="PGs"/>
      <sheetName val="TAI"/>
      <sheetName val="BANLE"/>
      <sheetName val="t.kho"/>
      <sheetName val="CLB"/>
      <sheetName val="phong"/>
      <sheetName val="hoat"/>
      <sheetName val="tong BH"/>
      <sheetName val="nhapkho"/>
      <sheetName val="XL4Poppy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T6"/>
      <sheetName val="Mau"/>
      <sheetName val="KH LDTL"/>
      <sheetName val="VV-NTKL MUONG DOT 3"/>
      <sheetName val="CAPTHOAT"/>
      <sheetName val="kl lap nha kho "/>
      <sheetName val="KL LAP TH KHO"/>
      <sheetName val="kl chi tiet kho3"/>
      <sheetName val="kl th kho3"/>
      <sheetName val="VV-NTKL NHA KHO DOT 2"/>
      <sheetName val="kl th sxc3"/>
      <sheetName val="kl ct sxc3"/>
      <sheetName val="klthep"/>
      <sheetName val="hoc han"/>
      <sheetName val=" thoat nuoc nc"/>
      <sheetName val="cap thoat nuoc"/>
      <sheetName val="10000000"/>
      <sheetName val="MTL$-INTER"/>
      <sheetName val="Q1-02"/>
      <sheetName val="Q2-02"/>
      <sheetName val="Q3-02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C45"/>
      <sheetName val="C47A"/>
      <sheetName val="C47B"/>
      <sheetName val="C46"/>
      <sheetName val="DsachYT"/>
      <sheetName val="00"/>
      <sheetName val="Bhxhoi"/>
      <sheetName val="Trinh duyet LNS"/>
      <sheetName val="SN CBCNV"/>
      <sheetName val="tong luong ban"/>
      <sheetName val="DU TRU LUONG 06 THANG"/>
      <sheetName val="DU TRU CP 06 THANG"/>
      <sheetName val="AN CA THANG 08"/>
      <sheetName val="AN CA TH 09"/>
      <sheetName val="AN CA TH 10"/>
      <sheetName val="an ca th 11"/>
      <sheetName val="TAM UNG LNS TH 08"/>
      <sheetName val="PP tinh thue thu nhap"/>
      <sheetName val="Luong TG thang 08"/>
      <sheetName val="bo xung"/>
      <sheetName val="truy thu"/>
      <sheetName val="Luong TG thang 09"/>
      <sheetName val="Luong thoi gian th 10"/>
      <sheetName val="Luong thoi gian th 11"/>
      <sheetName val="QT LUONG NS T 07"/>
      <sheetName val="QT LNS TH 08"/>
      <sheetName val="QT LNS TH 09"/>
      <sheetName val="qt lns th 10"/>
      <sheetName val="TAM UNG LUONG NS TH 10"/>
      <sheetName val="tam ung LNS th 11"/>
      <sheetName val="LUONG CHO HUU"/>
      <sheetName val="thu BHXH,YT"/>
      <sheetName val="Phan bo"/>
      <sheetName val="Instr'n"/>
      <sheetName val="RFP002"/>
      <sheetName val="RFP003F"/>
      <sheetName val="RFP004"/>
      <sheetName val="RFP005"/>
      <sheetName val="RFP006"/>
      <sheetName val="RFP007"/>
      <sheetName val="RFP008"/>
      <sheetName val="RFP009"/>
      <sheetName val="RFP010"/>
      <sheetName val="RFP011"/>
      <sheetName val="RFP11(1)"/>
      <sheetName val="RFP11(2)"/>
      <sheetName val="RFP11(3)"/>
      <sheetName val="RFP012"/>
      <sheetName val="RFP013"/>
      <sheetName val="RFP014"/>
      <sheetName val="RFP015"/>
      <sheetName val="SP-KH"/>
      <sheetName val="Xuatkho"/>
      <sheetName val="PT"/>
      <sheetName val="TH"/>
      <sheetName val="SILICAT_x0003_"/>
      <sheetName val="XL4Test5"/>
      <sheetName val="Summary"/>
      <sheetName val="Design &amp; Applications"/>
      <sheetName val="Building Summary"/>
      <sheetName val="Building"/>
      <sheetName val="External Works"/>
      <sheetName val="Pivot(Silica|e)"/>
      <sheetName val="bcth.Hoang"/>
      <sheetName val="bcth.Nhung"/>
      <sheetName val="bcth.Ngoc"/>
      <sheetName val="bcth.Vu"/>
      <sheetName val="CDQDT"/>
      <sheetName val="XNT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 10 ngày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0ngay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1 ngày"/>
      <sheetName val="bcthang"/>
      <sheetName val="báo cáo thang11 mới"/>
      <sheetName val="Chia T1"/>
      <sheetName val="Chia T2"/>
      <sheetName val="Chia T3"/>
      <sheetName val="TH11"/>
      <sheetName val="TH T11"/>
      <sheetName val="TH T1"/>
      <sheetName val="Bang chia "/>
      <sheetName val="CN HD"/>
      <sheetName val="VC thg 2"/>
      <sheetName val="BB dcTT"/>
      <sheetName val="TT"/>
      <sheetName val="VC TCao"/>
      <sheetName val="VC o Hien"/>
      <sheetName val="VC oDuong"/>
      <sheetName val=" PHoang"/>
      <sheetName val="TT-PLuc"/>
      <sheetName val="TH thanh toan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gvl"/>
      <sheetName val="1-12"/>
      <sheetName val="Dieu chinh"/>
      <sheetName val="So -03"/>
      <sheetName val="SoLD"/>
      <sheetName val="So-02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 QT"/>
      <sheetName val="KE QT"/>
      <sheetName val="ROCK WO_x0003__x0000_"/>
      <sheetName val="??-BLDG"/>
      <sheetName val="vi_du_n"/>
      <sheetName val="vi_du"/>
      <sheetName val="Bieu 2"/>
      <sheetName val="biªu 3"/>
      <sheetName val="bieu1 CTy"/>
      <sheetName val="b2 cty"/>
      <sheetName val="b 3 cty"/>
      <sheetName val="bieu 7"/>
      <sheetName val="bieu 9"/>
      <sheetName val="b14"/>
      <sheetName val="Sheet12"/>
      <sheetName val="báo cáo thang11 m?i"/>
      <sheetName val="???????-BLD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S¶_x001d_et2"/>
      <sheetName val="Chart2"/>
      <sheetName val="Chart1"/>
      <sheetName val="th«ng tri chuÈn xe"/>
      <sheetName val="vat tu 2001 cuoi nam"/>
      <sheetName val="bang phan bo VL xuat"/>
      <sheetName val="vat tu 2001"/>
      <sheetName val="qt vt­ xe"/>
      <sheetName val="táng QT 245 (14Xe("/>
      <sheetName val="Xe mua ngoµi"/>
      <sheetName val="B¸o c¸o HQ chi tiªu n¨m 2000"/>
      <sheetName val="SILICCTE"/>
      <sheetName val="Piwot(Silicate)"/>
      <sheetName val="Pi6ot(Urethan)"/>
      <sheetName val="Chiet tinh dz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Van chuyen"/>
      <sheetName val="THKP (2)"/>
      <sheetName val="THKP"/>
      <sheetName val="T.Bi"/>
      <sheetName val="Thiet ke"/>
      <sheetName val="Sheet2"/>
      <sheetName val="Sheet1"/>
      <sheetName val="CT"/>
      <sheetName val="K.luong"/>
      <sheetName val="Sheet4"/>
      <sheetName val="Sheet3"/>
      <sheetName val="TT L2"/>
      <sheetName val="TT L1"/>
      <sheetName val="Thue Ngoai"/>
      <sheetName val="XL4Poppy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KH 2003 (moi max)"/>
      <sheetName val="Chi tiet - Dv lap"/>
      <sheetName val="TH KHTC"/>
      <sheetName val="000"/>
      <sheetName val="00000000"/>
      <sheetName val="Chart2"/>
      <sheetName val="Chart1"/>
      <sheetName val="PIPE-03E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XL4Test5"/>
      <sheetName val="Dong Dau"/>
      <sheetName val="Dong Dau (2)"/>
      <sheetName val="Sau dong"/>
      <sheetName val="Ma xa"/>
      <sheetName val="My dinh"/>
      <sheetName val="Tong cong"/>
      <sheetName val="KM"/>
      <sheetName val="KHOANMUC"/>
      <sheetName val="CPQL"/>
      <sheetName val="SANLUONG"/>
      <sheetName val="SSCP-SL"/>
      <sheetName val="CPSX"/>
      <sheetName val="KQKD"/>
      <sheetName val="CDSL (2)"/>
      <sheetName val="tscd"/>
      <sheetName val="MD"/>
      <sheetName val="ND"/>
      <sheetName val="CONG"/>
      <sheetName val="DGCT"/>
      <sheetName val="00000001"/>
      <sheetName val="00000002"/>
      <sheetName val="00000003"/>
      <sheetName val="00000004"/>
      <sheetName val="VL"/>
      <sheetName val="CTXD"/>
      <sheetName val=".."/>
      <sheetName val="CTDN"/>
      <sheetName val="san vuon"/>
      <sheetName val="khu phu tro"/>
      <sheetName val="TH"/>
      <sheetName val="be tong"/>
      <sheetName val="Thep"/>
      <sheetName val="Tong hop thep"/>
      <sheetName val="XXXXXXXX"/>
      <sheetName val="Thuyet minh"/>
      <sheetName val="CQ-HQ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ep "/>
      <sheetName val="Chi tiet Khoi luong"/>
      <sheetName val="TH khoi luong"/>
      <sheetName val="Chiet tinh vat lieu "/>
      <sheetName val="TH KL VL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1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KH12"/>
      <sheetName val="CN12"/>
      <sheetName val="HD12"/>
      <sheetName val="KH1"/>
      <sheetName val="Gia VL"/>
      <sheetName val="Bang gia ca may"/>
      <sheetName val="Bang luong CB"/>
      <sheetName val="Bang P.tich CT"/>
      <sheetName val="D.toan chi tiet"/>
      <sheetName val="Bang TH Dtoan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Phu luc"/>
      <sheetName val="Gia trÞ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tong hop"/>
      <sheetName val="phan tich DG"/>
      <sheetName val="gia vat lieu"/>
      <sheetName val="gia xe may"/>
      <sheetName val="gia nhan cong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ongty"/>
      <sheetName val="VPPN"/>
      <sheetName val="XN74"/>
      <sheetName val="XN54"/>
      <sheetName val="XN33"/>
      <sheetName val="NK96"/>
      <sheetName val="THCT"/>
      <sheetName val="cap cho cac DT"/>
      <sheetName val="Ung - hoan"/>
      <sheetName val="CP may"/>
      <sheetName val="SS"/>
      <sheetName val="NVL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Quyet toan"/>
      <sheetName val="Thu hoi"/>
      <sheetName val="Lai vay"/>
      <sheetName val="Tien vay"/>
      <sheetName val="Cong no"/>
      <sheetName val="Cop pha"/>
      <sheetName val="20000000"/>
      <sheetName val="dutoan1"/>
      <sheetName val="Anhtoan"/>
      <sheetName val="dutoan2"/>
      <sheetName val="vat tu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Dutoan"/>
      <sheetName val="congtac vien-uy"/>
      <sheetName val="Nhan luc2001"/>
      <sheetName val="Vattu2"/>
      <sheetName val="Vattu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CHIT"/>
      <sheetName val="THXH"/>
      <sheetName val="BHXH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DT"/>
      <sheetName val="THND"/>
      <sheetName val="THMD"/>
      <sheetName val="Phtro1"/>
      <sheetName val="DTKS1"/>
      <sheetName val="CT1m"/>
      <sheetName val="CT xa"/>
      <sheetName val="TLGC"/>
      <sheetName val="BL"/>
      <sheetName val="T1(T1)04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Tien ung"/>
      <sheetName val="phi luong3"/>
      <sheetName val="KH 200³ (moi max)"/>
      <sheetName val="Caodo"/>
      <sheetName val="Dat"/>
      <sheetName val="KL-CTTK"/>
      <sheetName val="BTH"/>
      <sheetName val="9"/>
      <sheetName val="10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sent to"/>
      <sheetName val="Outlets"/>
      <sheetName val="PGs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cong Q2"/>
      <sheetName val="T.U luong Q1"/>
      <sheetName val="T.U luong Q2"/>
      <sheetName val="T.U luong Q3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</sheetNames>
    <definedNames>
      <definedName name="DataFilter"/>
      <definedName name="DataSort"/>
      <definedName name="GoBack" sheetId="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比較表"/>
      <sheetName val="比較表 (2)"/>
      <sheetName val="MH比較表"/>
      <sheetName val="ENG比較表 (2)"/>
      <sheetName val="Sheet14"/>
      <sheetName val="Sheet18"/>
      <sheetName val="DoiT"/>
      <sheetName val="Da NThu"/>
      <sheetName val="Sheet10"/>
      <sheetName val="HBT"/>
      <sheetName val="SCL - 01"/>
      <sheetName val="XDCB - 00"/>
      <sheetName val="SCL-2000"/>
      <sheetName val="2000"/>
      <sheetName val="Sheet13"/>
      <sheetName val="KtoanHBT"/>
      <sheetName val="BB"/>
      <sheetName val="KH"/>
      <sheetName val="Sheet11"/>
      <sheetName val="Sheet7"/>
      <sheetName val="TH"/>
      <sheetName val="Sheet8"/>
      <sheetName val="Sheet5"/>
      <sheetName val="Sheet2"/>
      <sheetName val="Sheet6"/>
      <sheetName val="Sheet1"/>
      <sheetName val="Sheet4"/>
      <sheetName val="XL4Poppy"/>
      <sheetName val="Btong"/>
      <sheetName val="CTiet"/>
      <sheetName val="Thop VL"/>
      <sheetName val="VC"/>
      <sheetName val="THDT"/>
      <sheetName val="LKVL"/>
      <sheetName val="TKVL"/>
      <sheetName val="TH VL"/>
      <sheetName val="TH-1"/>
      <sheetName val="TH-DT"/>
      <sheetName val="QT3"/>
      <sheetName val="QT4"/>
      <sheetName val="00000000"/>
      <sheetName val="TONGXL"/>
      <sheetName val="DON GIA CHI TIET TL"/>
      <sheetName val="DD35"/>
      <sheetName val="TBA35"/>
      <sheetName val="TH quyettoan"/>
      <sheetName val="biaQT"/>
      <sheetName val="TKe"/>
      <sheetName val="QL6A"/>
      <sheetName val="QL32"/>
      <sheetName val="QL12"/>
      <sheetName val="Sheet9"/>
      <sheetName val="Sheet12"/>
      <sheetName val="Sheet15"/>
      <sheetName val="Sheet16"/>
      <sheetName val="Sheet17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DONGIA-NGHIAKY"/>
      <sheetName val="d c1"/>
      <sheetName val="d c2"/>
      <sheetName val="CLGXS"/>
      <sheetName val="thasat"/>
      <sheetName val="Quý I.2001"/>
      <sheetName val="Quý II .2001"/>
      <sheetName val="Quý III.2001"/>
      <sheetName val="T10"/>
      <sheetName val="T11"/>
      <sheetName val="T12.2001"/>
      <sheetName val="Quý IV.2001"/>
      <sheetName val="Nam 2001"/>
      <sheetName val="DC1605"/>
      <sheetName val="DcnamTV"/>
      <sheetName val="ppnamdaibieu"/>
      <sheetName val="TyleAdreyanop"/>
      <sheetName val="ppAdreyanop"/>
      <sheetName val="ketqua"/>
      <sheetName val="maxminth"/>
      <sheetName val="XXXXXXXX"/>
      <sheetName val="Sheet3"/>
      <sheetName val="NAM2002"/>
      <sheetName val="QI-02"/>
      <sheetName val="QUYII-02 "/>
      <sheetName val="QUYIII"/>
      <sheetName val="QUYIV-12"/>
      <sheetName val="QUYIV-11"/>
      <sheetName val="10000000"/>
      <sheetName val="20000000"/>
      <sheetName val="P.TAIVU"/>
      <sheetName val="Chart1"/>
      <sheetName val="TCHC"/>
      <sheetName val="CT45-3"/>
      <sheetName val="CT TR THDHA"/>
      <sheetName val="CT KHU CTSMY"/>
      <sheetName val="CT DNGHE DVVL"/>
      <sheetName val="CT TR NBLOAN"/>
      <sheetName val="SGIANH T3"/>
      <sheetName val="CT NMXMSG T9"/>
      <sheetName val="CT NMXM SGIANH"/>
      <sheetName val="TO COKHI"/>
      <sheetName val="CNUOC NTP"/>
      <sheetName val="NGAV CN2"/>
      <sheetName val="NGAV BVE"/>
      <sheetName val="NGIO AVUONG CN1"/>
      <sheetName val="NGIO AVUONG-KT"/>
      <sheetName val="N GioSGIANH"/>
      <sheetName val="Ngoaigio"/>
      <sheetName val="CT T D A.VUONG KT-LXE"/>
      <sheetName val="gia cong cokhi "/>
      <sheetName val="CT KENH N10-11"/>
      <sheetName val="DNNThach"/>
      <sheetName val="CT BVSONTINH"/>
      <sheetName val="CT TRUONG TSON"/>
      <sheetName val="CTCN CHOHK"/>
      <sheetName val="Thuong tet"/>
      <sheetName val="CTTTDDDC"/>
      <sheetName val="CT TTDDAC DIA CHINH"/>
      <sheetName val="CT VKS Son Tay"/>
      <sheetName val="CT AV-BVE-CDUONG"/>
      <sheetName val="CT A.VUONG CN"/>
      <sheetName val="PTCHC BSUNG"/>
      <sheetName val="PKT LUONG OM"/>
      <sheetName val="PK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Mar1"/>
      <sheetName val="Mar3"/>
      <sheetName val="Mar4"/>
      <sheetName val="Mar5"/>
      <sheetName val="Mar6"/>
      <sheetName val="Mar7"/>
      <sheetName val="Mar8"/>
      <sheetName val="Mar10"/>
      <sheetName val="Mar11"/>
      <sheetName val="Mar12"/>
      <sheetName val="Mar13"/>
      <sheetName val="Mar14"/>
      <sheetName val="Mar15"/>
      <sheetName val="Mar17"/>
      <sheetName val="Mar18"/>
      <sheetName val="Mar19"/>
      <sheetName val="Mar20"/>
      <sheetName val="Mar21"/>
      <sheetName val="Mar22"/>
      <sheetName val="Mar24"/>
      <sheetName val="Mar25"/>
      <sheetName val="Mar26"/>
      <sheetName val="Mar27"/>
      <sheetName val="Mar28"/>
      <sheetName val="Mar29"/>
      <sheetName val="Mar31"/>
      <sheetName val="Mar31 (2)"/>
      <sheetName val="Outlets"/>
      <sheetName val="PGs"/>
      <sheetName val="NAM"/>
      <sheetName val="HUNG"/>
      <sheetName val="HAI"/>
      <sheetName val="LAM"/>
      <sheetName val="Bang gia"/>
      <sheetName val="HANG TIEN BAO"/>
      <sheetName val="TH NHAP TON"/>
      <sheetName val="TH BAN"/>
      <sheetName val="t10-9"/>
      <sheetName val="t9-8"/>
      <sheetName val="tk ct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2"/>
      <sheetName val="HTTC-01"/>
      <sheetName val="KCB-01"/>
      <sheetName val="HTTC-02"/>
      <sheetName val="KCB-02"/>
      <sheetName val="HTTC-03"/>
      <sheetName val="KCB-03"/>
      <sheetName val="PHUONG"/>
      <sheetName val="HAO"/>
      <sheetName val="KIET"/>
      <sheetName val="ANH"/>
      <sheetName val="HUYNH"/>
      <sheetName val="TONGHOP"/>
      <sheetName val="TONKHO"/>
      <sheetName val="BANLE"/>
      <sheetName val="NHAPKHO"/>
      <sheetName val="Congv50x50"/>
      <sheetName val="v75x75"/>
      <sheetName val="tronD75"/>
      <sheetName val="klnen+mat623-anphu"/>
      <sheetName val="Vatlieu"/>
      <sheetName val="He so"/>
      <sheetName val="PL Vua"/>
      <sheetName val="DgDuong"/>
      <sheetName val="dgmo-tru"/>
      <sheetName val="dgdam"/>
      <sheetName val="Dam-Mo-Tru"/>
      <sheetName val="dgcong"/>
      <sheetName val="DPD"/>
      <sheetName val="DTDuong"/>
      <sheetName val="GTXLc"/>
      <sheetName val="CPXLk"/>
      <sheetName val="DBu"/>
      <sheetName val="KPTH"/>
      <sheetName val="Bang KL ket cau"/>
      <sheetName val="Bang VL"/>
      <sheetName val="VL(No V-c)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dg2001"/>
      <sheetName val="VTPA"/>
      <sheetName val="chi phi"/>
      <sheetName val="SCKC"/>
      <sheetName val="KLg"/>
      <sheetName val="TL"/>
      <sheetName val="TM"/>
      <sheetName val="THKL"/>
      <sheetName val="KL vua"/>
      <sheetName val="DGCT"/>
      <sheetName val="KL thep"/>
      <sheetName val="TKVT thi cong"/>
      <sheetName val="Nhan cong"/>
      <sheetName val="ph©n tÝch vËn chuyÓn"/>
      <sheetName val="THKP"/>
      <sheetName val="DGCT TC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tѨasat"/>
      <sheetName val="KSTK"/>
      <sheetName val="CVC"/>
      <sheetName val="CLVT"/>
      <sheetName val="vatTu"/>
      <sheetName val="STKLD"/>
      <sheetName val="SoBac"/>
      <sheetName val="DUOI"/>
      <sheetName val="shop DW"/>
      <sheetName val="phan tich KLQT"/>
      <sheetName val="TH KLQT"/>
      <sheetName val="QT SON"/>
      <sheetName val="Sheet1 (2)"/>
      <sheetName val="THVT"/>
      <sheetName val="PHAN TICH DON GIA"/>
      <sheetName val="DONGIA DU TOAN"/>
      <sheetName val="30000000"/>
      <sheetName val="40000000"/>
      <sheetName val="T 2"/>
      <sheetName val="t 3"/>
      <sheetName val="t12-1"/>
      <sheetName val="cong no cuoi ky"/>
      <sheetName val="TH03"/>
      <sheetName val="Gia "/>
      <sheetName val="TONGHOPTHAU"/>
      <sheetName val="CLVT cau tau"/>
      <sheetName val="BUVC cau tau"/>
      <sheetName val="CLVT ke"/>
      <sheetName val="CLVT bai nua nghieng"/>
      <sheetName val="BVC ke"/>
      <sheetName val="Bu van chuyen ben nua nghieng"/>
      <sheetName val="CHITIETTHAU"/>
      <sheetName val="Binh Phu"/>
      <sheetName val="XUAN"/>
      <sheetName val="GIAU"/>
      <sheetName val="HUU TIN"/>
      <sheetName val="GC truong Thanh"/>
      <sheetName val="mua TruongThanh "/>
      <sheetName val="TRONG"/>
      <sheetName val="TVU"/>
      <sheetName val="CUONG"/>
      <sheetName val="D HOANG"/>
      <sheetName val="THUY"/>
      <sheetName val="TANnamPhat"/>
      <sheetName val="vinatafong2"/>
      <sheetName val="ViNaTaFong"/>
      <sheetName val="DaiNam"/>
      <sheetName val="SAPA"/>
      <sheetName val="BICH QUANG"/>
      <sheetName val="DAI HOA"/>
      <sheetName val="DAI HOA (2)"/>
      <sheetName val="DTXD"/>
      <sheetName val="THUAN HIEN"/>
      <sheetName val="       A.TY       "/>
      <sheetName val="SON VIET (2)"/>
      <sheetName val="SON VIET"/>
      <sheetName val="TRUONG PHAT"/>
      <sheetName val="PHU CHAU"/>
      <sheetName val="DA LOI"/>
      <sheetName val="MUA NGOAI"/>
      <sheetName val="HOAN CHAU"/>
      <sheetName val="HUU LIEN"/>
      <sheetName val="VAN PHAT"/>
      <sheetName val="    MCC   "/>
      <sheetName val="CTY QUOC HUNG"/>
      <sheetName val="TIEN NHUNG"/>
      <sheetName val="ANH SAO"/>
      <sheetName val="MUOI HOI"/>
      <sheetName val="TanPhuCuong"/>
      <sheetName val="THIEN CO"/>
      <sheetName val="HUNG PHAT"/>
      <sheetName val="TAN VIET"/>
      <sheetName val="TKH (37)"/>
      <sheetName val="TKH (38)"/>
      <sheetName val="TKH (39)"/>
      <sheetName val="TKH (40)"/>
      <sheetName val="TOTAL"/>
      <sheetName val="621"/>
      <sheetName val="622"/>
      <sheetName val="623"/>
      <sheetName val="627"/>
      <sheetName val="642"/>
      <sheetName val="CHITIET"/>
      <sheetName val="台塑中油RFCC比較表"/>
      <sheetName val="XL4Test5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BHT1"/>
      <sheetName val="TH T1"/>
      <sheetName val="THEM GIO T1"/>
      <sheetName val="VP T1"/>
      <sheetName val="GT PX T1"/>
      <sheetName val="SXT1"/>
      <sheetName val="XDCB"/>
      <sheetName val="XL"/>
      <sheetName val="CN.VLXD"/>
      <sheetName val="Q1-03"/>
      <sheetName val="Q2-03"/>
      <sheetName val="OFFICE"/>
      <sheetName val="CUTTING"/>
      <sheetName val="ISSUANCE ROI"/>
      <sheetName val="LINE A r"/>
      <sheetName val="LINE B r"/>
      <sheetName val="LINE C r"/>
      <sheetName val="LINE D"/>
      <sheetName val="LINE E"/>
      <sheetName val="LINE F"/>
      <sheetName val="LINE G"/>
      <sheetName val="TRIMMING r"/>
      <sheetName val="Q.C"/>
      <sheetName val="PRESSING"/>
      <sheetName val="PACKING r"/>
      <sheetName val="stop "/>
      <sheetName val="TONG"/>
      <sheetName val="SUB"/>
      <sheetName val="SU2LOAI"/>
      <sheetName val="ANOTHER JOB"/>
      <sheetName val="ks-tk"/>
      <sheetName val="dtctiet"/>
      <sheetName val="Cong"/>
      <sheetName val="thnen"/>
      <sheetName val="klnen"/>
      <sheetName val="_x0000_畑⃽⹉〲㄰_x000c_儀ﵵ䤠⁉㈮〰ఱ_x0000_畑⃽滯⁧㔲欠⥧̂_x0000_潢匀敨瑥ز_x0000_桓敥㙴_x0006_匀敨瑥ر_x0000_桓敥㑴_x0006_吀乏塇ፌ_x0000_佄⁎䥇⁁䡃⁉䥔呅吠ь_x0000_䑄㔳_x0005_吀䅂㔳_x000c_吀⁈畱敹瑴慯ծ_x0000_楢兡͔_x0000_䭔ѥ_x0000_䱑䄶_x0004_儀㍌в_x0000_䱑㈱_x0006_匀敨瑥ܹ_x0000_桓敥ㅴܲ_x0000_桓敥ㅴܵ_x0000_桓敥ㅴܶ_x0000_桓敥ㅴܷ_x0000_桓敥ㅴܹ_x0000_桓敥㉴ܰ_x0000_桓敥㉴ܱ_x0000_"/>
      <sheetName val="Dthu noi bo"/>
      <sheetName val="Dieu chinh Dthu"/>
      <sheetName val="Doanh thu SX#"/>
      <sheetName val="BIA"/>
      <sheetName val="T 01"/>
      <sheetName val="THKH04"/>
      <sheetName val="Nam03"/>
      <sheetName val="QUI 2"/>
      <sheetName val="QuÝ 1"/>
      <sheetName val="PTho"/>
      <sheetName val="MTe"/>
      <sheetName val="SHo"/>
      <sheetName val="TDuong"/>
      <sheetName val="ThanUyen"/>
      <sheetName val="Nganh"/>
      <sheetName val="BQLDA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hoat nuoc"/>
      <sheetName val="XXXXXXX0"/>
      <sheetName val="XXXXXXX1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DGXDCB"/>
      <sheetName val="DEM"/>
      <sheetName val="KHOILUONG"/>
      <sheetName val="DONGIA"/>
      <sheetName val="CPKSTK"/>
      <sheetName val="THIETBI"/>
      <sheetName val="TDT"/>
      <sheetName val="VC1"/>
      <sheetName val="VC2"/>
      <sheetName val="VC3"/>
      <sheetName val="VC4"/>
      <sheetName val="VC5"/>
      <sheetName val="BaoCao"/>
      <sheetName val="PTVL"/>
      <sheetName val="TT"/>
      <sheetName val="CO SO DU LIEU PTVL"/>
      <sheetName val="#REF"/>
      <sheetName val="HSMT-02"/>
      <sheetName val="KD"/>
      <sheetName val="DCML T10"/>
      <sheetName val="X DAU"/>
      <sheetName val="BS Men"/>
      <sheetName val="AN CA TT"/>
      <sheetName val="AN CA VP"/>
      <sheetName val="VAN PHONG"/>
      <sheetName val="TTDTDD"/>
      <sheetName val="R.BIA"/>
      <sheetName val="DIEN TU"/>
      <sheetName val="Ca"/>
      <sheetName val="THUOC LA"/>
      <sheetName val="THUOC LA Cuong"/>
      <sheetName val="THUOC LA UNG (2)"/>
      <sheetName val="VLDX"/>
      <sheetName val="CD"/>
      <sheetName val="NHUA"/>
      <sheetName val="Le"/>
      <sheetName val="XD"/>
      <sheetName val="Ung XD (3)"/>
      <sheetName val="NHOT"/>
      <sheetName val="Sam, lop"/>
      <sheetName val="ML LG"/>
      <sheetName val="so tien"/>
      <sheetName val="Ung THAN DA 3"/>
      <sheetName val="NSXC"/>
      <sheetName val="DD35KV"/>
      <sheetName val="HM PHUTRO"/>
      <sheetName val="bbieu1"/>
      <sheetName val="PTDG"/>
      <sheetName val="KTCT"/>
      <sheetName val="MH毜較表"/>
      <sheetName val="Chi tiet"/>
      <sheetName val="THCT"/>
      <sheetName val="Chi tiet (2)"/>
      <sheetName val="DOI 401"/>
      <sheetName val="DOI 403"/>
      <sheetName val="405 "/>
      <sheetName val="THAY RAY KHTAT 2003"/>
      <sheetName val="DOI 405 28(h)"/>
      <sheetName val="DOI 407"/>
      <sheetName val="DOI409"/>
      <sheetName val="TH rayI"/>
      <sheetName val="thay ray kt 2003"/>
      <sheetName val="ray DC"/>
      <sheetName val="401"/>
      <sheetName val="Chi tiet thay ray dga-CT"/>
      <sheetName val="403"/>
      <sheetName val="409"/>
      <sheetName val="407( 28h)"/>
      <sheetName val="thray"/>
      <sheetName val="407"/>
      <sheetName val="thl 2003"/>
      <sheetName val="SD31-12-03"/>
      <sheetName val="CDKT-HANG "/>
      <sheetName val="Ngoai bang"/>
      <sheetName val="KQKD-HANG"/>
      <sheetName val="THUE"/>
      <sheetName val="thue VAT"/>
      <sheetName val="ChitieuTC-HANG"/>
      <sheetName val="BS"/>
      <sheetName val="OFF-BS"/>
      <sheetName val="PL"/>
      <sheetName val="TAX"/>
      <sheetName val="VAT (2)"/>
      <sheetName val="VIETNAM (2)"/>
      <sheetName val="LCTT"/>
      <sheetName val="bangtinh"/>
      <sheetName val="HANG TIEN0BAO"/>
      <sheetName val="GTVT"/>
      <sheetName val="DT"/>
      <sheetName val="KP"/>
      <sheetName val="Bang CDPS"/>
      <sheetName val="THCHP"/>
      <sheetName val="Baûng keát chuyeån naêm 2003"/>
      <sheetName val="Bang Khau hao"/>
      <sheetName val="Soå chi tieát TK131"/>
      <sheetName val="Soå chi tieát TK 112"/>
      <sheetName val="Soå chi tieát TK1111"/>
      <sheetName val="Theo doi HDong"/>
      <sheetName val="doanh soâ"/>
      <sheetName val="DSach DKBH"/>
      <sheetName val="#REF!"/>
      <sheetName val="phu luc "/>
      <sheetName val="Tong hop kiem toan"/>
      <sheetName val="QT mÇm non "/>
      <sheetName val="B, c.lenh VL"/>
      <sheetName val="TS"/>
      <sheetName val="BBan"/>
      <sheetName val="¸TSCD"/>
      <sheetName val="NCVKT"/>
      <sheetName val="MMTB"/>
      <sheetName val="PTVT"/>
      <sheetName val="TSCDZKHAC"/>
      <sheetName val="¸CTCDCDUNG"/>
      <sheetName val="VTHHoaTKHO"/>
      <sheetName val="CCDCQL"/>
      <sheetName val="CPSXDD"/>
      <sheetName val="CCDC"/>
      <sheetName val="HHUDONG"/>
      <sheetName val="PThu"/>
      <sheetName val="ptra"/>
      <sheetName val="kdoi"/>
      <sheetName val="TGUI"/>
      <sheetName val="BKTM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畑⃽⹉〲㄰_x000c_儀ﵵ䤠⁉㈮〰ఱ_x0000_畑⃽滯⁧㔲欠⥧̂_x0000_潢匀敨瑥ز_x0000_桓敥"/>
      <sheetName val="KLHT"/>
      <sheetName val="_x0000_畑⃽⹉〲㄰_x000c_儀ﵵ䤠⁉㈮〰ఱ_x0000_畑⃽滯⁧㔲欠⥧̂_x0000_潢匀敨瑥ز_x0000_桓"/>
      <sheetName val="uoc TH03.2"/>
      <sheetName val="UocTH03.1"/>
      <sheetName val="KH 04"/>
      <sheetName val="Khluong 04 cua BanQL"/>
      <sheetName val="GHKII"/>
      <sheetName val="TH K II"/>
      <sheetName val="TH K I"/>
      <sheetName val="phieu-dgio"/>
      <sheetName val="CI11"/>
      <sheetName val="NC dchinh"/>
      <sheetName val="dgiaLuong"/>
      <sheetName val="GTXL"/>
      <sheetName val="dgchitiet"/>
      <sheetName val="DTCong"/>
      <sheetName val="KLuong(cong)"/>
      <sheetName val="DHai(banDUL-5x20,05m)"/>
      <sheetName val="KVinh(banDUL-3x21,05m)"/>
      <sheetName val="KLuong(Cau)"/>
      <sheetName val="M"/>
      <sheetName val="NC"/>
      <sheetName val="VL"/>
      <sheetName val="DT(KVinh)"/>
      <sheetName val="DT(DHai)"/>
      <sheetName val="KL"/>
      <sheetName val="dg(cau)"/>
      <sheetName val="DT(cong)"/>
      <sheetName val="GTXLk"/>
      <sheetName val="CTXD"/>
      <sheetName val="KL cau Bac Phu Cat"/>
      <sheetName val="Dam, mo, tru"/>
      <sheetName val="Gia VL"/>
      <sheetName val="Luong"/>
      <sheetName val="Tuong chan"/>
      <sheetName val="KL-cau"/>
      <sheetName val="KL-nhip dam"/>
      <sheetName val="KL-coc"/>
      <sheetName val="dgphu"/>
      <sheetName val="Thi cong"/>
      <sheetName val="XLK"/>
      <sheetName val="Vat Lieu"/>
      <sheetName val="GTXL(TT03)"/>
      <sheetName val="CP4-7nhip(L=290,418m)"/>
      <sheetName val="KL toan bo"/>
      <sheetName val="Thep"/>
      <sheetName val="KL chi tiet"/>
      <sheetName val="DG chitiet"/>
      <sheetName val="KLcau"/>
      <sheetName val="Cong(KM1+640-KM5+540)"/>
      <sheetName val="KM 209(1x18m)-Tthuong"/>
      <sheetName val="KM 205(1x12m)-BanDUL"/>
      <sheetName val="Gia tri XLc"/>
      <sheetName val="GTXL-Cau"/>
      <sheetName val="DHai(ban-5x20,05m;coc40x40)"/>
      <sheetName val="KVinh(ban-3x21,05m;PA2)"/>
      <sheetName val="THQT 1"/>
      <sheetName val="THQT 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Functional Evaluation REV.1"/>
      <sheetName val="4.1 (2)"/>
      <sheetName val="4.2"/>
      <sheetName val="4.3"/>
      <sheetName val="4.4"/>
      <sheetName val="4.5"/>
      <sheetName val="4.6"/>
      <sheetName val="4.7"/>
      <sheetName val="4.8"/>
      <sheetName val="4.9"/>
      <sheetName val="ELECTRICAL MTO REV.1"/>
      <sheetName val="ELECTRICAL MTO REV.0"/>
      <sheetName val="4.1"/>
      <sheetName val="BULK"/>
      <sheetName val="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TONG KE"/>
      <sheetName val="TONG KE VS"/>
      <sheetName val="LKTBVL-DD3"/>
      <sheetName val="LKTBVL-DD1"/>
      <sheetName val="LKTBVL-DDVK"/>
      <sheetName val="LKTBVL-DDVS"/>
      <sheetName val="LKTBVL-CAP NGAM"/>
      <sheetName val="bp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RANC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pldt"/>
      <sheetName val="TH"/>
      <sheetName val="VT"/>
      <sheetName val="NC"/>
      <sheetName val="XD"/>
      <sheetName val="XD1"/>
      <sheetName val="TK 8 thang"/>
      <sheetName val="TK 8 thang (doi chieu TCKT)"/>
      <sheetName val="Can doi ca nam"/>
      <sheetName val="So sanh so lieu TCKT"/>
      <sheetName val="Sheet1 (2)"/>
      <sheetName val="XL4Popp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CHITIET"/>
      <sheetName val="#REF"/>
      <sheetName val="mau-04"/>
      <sheetName val="mau-05"/>
      <sheetName val="Sheet2"/>
      <sheetName val="Sheet3"/>
      <sheetName val="Sheet4"/>
      <sheetName val="XL4Poppy"/>
    </sheetNames>
    <sheetDataSet>
      <sheetData sheetId="0" refreshError="1">
        <row r="507">
          <cell r="G507">
            <v>205600</v>
          </cell>
        </row>
        <row r="513">
          <cell r="G513">
            <v>18672.367999999999</v>
          </cell>
        </row>
        <row r="518">
          <cell r="G518">
            <v>630387</v>
          </cell>
        </row>
        <row r="522">
          <cell r="G522">
            <v>18087</v>
          </cell>
        </row>
        <row r="526">
          <cell r="G526">
            <v>204100</v>
          </cell>
        </row>
        <row r="530">
          <cell r="G530">
            <v>6029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Tke"/>
      <sheetName val="FAN1"/>
      <sheetName val="FAN2"/>
      <sheetName val="KH KDOANH04"/>
      <sheetName val="BCAOFANTCHING2004"/>
      <sheetName val="ttoan1"/>
      <sheetName val="TTOAN3"/>
      <sheetName val="FAN3"/>
      <sheetName val="TTOAN2"/>
      <sheetName val="XL4Poppy"/>
      <sheetName val="MTL$-INTER"/>
      <sheetName val="CHITIET"/>
    </sheetNames>
    <sheetDataSet>
      <sheetData sheetId="0" refreshError="1">
        <row r="10">
          <cell r="AD10" t="str">
            <v>BTNN4O</v>
          </cell>
          <cell r="AE10">
            <v>1.3</v>
          </cell>
          <cell r="AF10">
            <v>1.1000000000000001</v>
          </cell>
          <cell r="AG10">
            <v>1</v>
          </cell>
          <cell r="AH10">
            <v>0.2</v>
          </cell>
          <cell r="AJ10">
            <v>0.1</v>
          </cell>
          <cell r="AK10">
            <v>0.5</v>
          </cell>
          <cell r="AL10">
            <v>0</v>
          </cell>
          <cell r="AN10">
            <v>0.8</v>
          </cell>
          <cell r="AO10">
            <v>0.4</v>
          </cell>
          <cell r="AQ10" t="str">
            <v>BTNN 4 oá</v>
          </cell>
          <cell r="AR10" t="str">
            <v>0x4</v>
          </cell>
        </row>
        <row r="12">
          <cell r="AD12" t="str">
            <v>BTNN2O</v>
          </cell>
          <cell r="AE12">
            <v>0.8</v>
          </cell>
          <cell r="AF12">
            <v>0.6</v>
          </cell>
          <cell r="AG12">
            <v>1</v>
          </cell>
          <cell r="AH12">
            <v>0.2</v>
          </cell>
          <cell r="AJ12">
            <v>0.1</v>
          </cell>
          <cell r="AK12">
            <v>0.5</v>
          </cell>
          <cell r="AL12">
            <v>79</v>
          </cell>
          <cell r="AN12">
            <v>0.4</v>
          </cell>
          <cell r="AO12">
            <v>0.4</v>
          </cell>
          <cell r="AQ12" t="str">
            <v>BTNN 2 oáng</v>
          </cell>
          <cell r="AR12" t="str">
            <v>0x4</v>
          </cell>
        </row>
        <row r="14">
          <cell r="AD14" t="str">
            <v>BTNN1O</v>
          </cell>
          <cell r="AE14">
            <v>0.6</v>
          </cell>
          <cell r="AF14">
            <v>0.4</v>
          </cell>
          <cell r="AG14">
            <v>1</v>
          </cell>
          <cell r="AH14">
            <v>0.2</v>
          </cell>
          <cell r="AJ14">
            <v>0.1</v>
          </cell>
          <cell r="AK14">
            <v>0.5</v>
          </cell>
          <cell r="AL14">
            <v>421.00000000000006</v>
          </cell>
          <cell r="AN14">
            <v>0.2</v>
          </cell>
          <cell r="AO14">
            <v>0.4</v>
          </cell>
          <cell r="AQ14" t="str">
            <v>BTNN 1oáng</v>
          </cell>
          <cell r="AR14" t="str">
            <v>0x4</v>
          </cell>
        </row>
        <row r="16">
          <cell r="AD16" t="str">
            <v>BTNN1OD</v>
          </cell>
          <cell r="AE16">
            <v>0.6</v>
          </cell>
          <cell r="AF16">
            <v>0.4</v>
          </cell>
          <cell r="AG16">
            <v>1</v>
          </cell>
          <cell r="AH16">
            <v>0.2</v>
          </cell>
          <cell r="AJ16">
            <v>0.1</v>
          </cell>
          <cell r="AK16">
            <v>0.5</v>
          </cell>
          <cell r="AL16">
            <v>17</v>
          </cell>
          <cell r="AN16">
            <v>0.2</v>
          </cell>
          <cell r="AO16">
            <v>0.4</v>
          </cell>
          <cell r="AQ16" t="str">
            <v>BTNN 1oáng</v>
          </cell>
          <cell r="AR16" t="str">
            <v>0x4</v>
          </cell>
        </row>
        <row r="18">
          <cell r="AD18" t="str">
            <v>BTNN2D</v>
          </cell>
          <cell r="AE18">
            <v>1.45</v>
          </cell>
          <cell r="AF18">
            <v>1.25</v>
          </cell>
          <cell r="AG18">
            <v>1</v>
          </cell>
          <cell r="AH18">
            <v>0.2</v>
          </cell>
          <cell r="AJ18">
            <v>0.1</v>
          </cell>
          <cell r="AK18">
            <v>0.5</v>
          </cell>
          <cell r="AL18">
            <v>244</v>
          </cell>
          <cell r="AN18">
            <v>0.4</v>
          </cell>
          <cell r="AO18">
            <v>0.4</v>
          </cell>
          <cell r="AQ18" t="str">
            <v>BTNN 2sôïi</v>
          </cell>
          <cell r="AR18" t="str">
            <v>0x4</v>
          </cell>
        </row>
        <row r="20">
          <cell r="AD20" t="str">
            <v>BTNN1D</v>
          </cell>
          <cell r="AE20">
            <v>0.75</v>
          </cell>
          <cell r="AF20">
            <v>0.55000000000000004</v>
          </cell>
          <cell r="AG20">
            <v>1</v>
          </cell>
          <cell r="AH20">
            <v>0.2</v>
          </cell>
          <cell r="AJ20">
            <v>0.1</v>
          </cell>
          <cell r="AK20">
            <v>0.5</v>
          </cell>
          <cell r="AL20">
            <v>630.5</v>
          </cell>
          <cell r="AN20">
            <v>0.2</v>
          </cell>
          <cell r="AO20">
            <v>0.4</v>
          </cell>
          <cell r="AQ20" t="str">
            <v>BTNN 1sôïi</v>
          </cell>
          <cell r="AR20" t="str">
            <v>0x4</v>
          </cell>
        </row>
        <row r="22">
          <cell r="AD22" t="str">
            <v>BTNN2</v>
          </cell>
          <cell r="AE22">
            <v>0.75</v>
          </cell>
          <cell r="AF22">
            <v>0.55000000000000004</v>
          </cell>
          <cell r="AG22">
            <v>1</v>
          </cell>
          <cell r="AH22">
            <v>0.2</v>
          </cell>
          <cell r="AJ22">
            <v>0.1</v>
          </cell>
          <cell r="AK22">
            <v>0.5</v>
          </cell>
          <cell r="AL22">
            <v>304</v>
          </cell>
          <cell r="AN22">
            <v>0.4</v>
          </cell>
          <cell r="AO22">
            <v>0.4</v>
          </cell>
          <cell r="AQ22" t="str">
            <v>BTNN 2sôïi</v>
          </cell>
          <cell r="AR22" t="str">
            <v>0x4</v>
          </cell>
        </row>
        <row r="24">
          <cell r="AD24" t="str">
            <v>BTNN1</v>
          </cell>
          <cell r="AE24">
            <v>0.6</v>
          </cell>
          <cell r="AF24">
            <v>0.4</v>
          </cell>
          <cell r="AG24">
            <v>1</v>
          </cell>
          <cell r="AH24">
            <v>0.2</v>
          </cell>
          <cell r="AJ24">
            <v>0.1</v>
          </cell>
          <cell r="AL24">
            <v>1436.4</v>
          </cell>
          <cell r="AN24">
            <v>0.2</v>
          </cell>
          <cell r="AO24">
            <v>0.4</v>
          </cell>
          <cell r="AQ24" t="str">
            <v>BTNN 1sôïi</v>
          </cell>
          <cell r="AR24" t="str">
            <v>0x4</v>
          </cell>
        </row>
        <row r="26">
          <cell r="AD26" t="str">
            <v>BTCL3O</v>
          </cell>
          <cell r="AE26">
            <v>1.05</v>
          </cell>
          <cell r="AF26">
            <v>0.85</v>
          </cell>
          <cell r="AG26">
            <v>1</v>
          </cell>
          <cell r="AH26">
            <v>0.2</v>
          </cell>
          <cell r="AI26">
            <v>0.12</v>
          </cell>
          <cell r="AJ26">
            <v>0.12</v>
          </cell>
          <cell r="AL26">
            <v>5</v>
          </cell>
          <cell r="AN26">
            <v>0.6</v>
          </cell>
          <cell r="AO26">
            <v>0.4</v>
          </cell>
          <cell r="AQ26" t="str">
            <v>BTCL 3oáng</v>
          </cell>
          <cell r="AR26" t="str">
            <v>0x4</v>
          </cell>
        </row>
        <row r="28">
          <cell r="AD28" t="str">
            <v>BTCL2O</v>
          </cell>
          <cell r="AE28">
            <v>0.8</v>
          </cell>
          <cell r="AF28">
            <v>0.6</v>
          </cell>
          <cell r="AG28">
            <v>1</v>
          </cell>
          <cell r="AH28">
            <v>0.2</v>
          </cell>
          <cell r="AI28">
            <v>0.12</v>
          </cell>
          <cell r="AJ28">
            <v>0.12</v>
          </cell>
          <cell r="AL28">
            <v>0</v>
          </cell>
          <cell r="AN28">
            <v>0.4</v>
          </cell>
          <cell r="AO28">
            <v>0.4</v>
          </cell>
          <cell r="AQ28" t="str">
            <v>BTCL 2oáng</v>
          </cell>
          <cell r="AR28" t="str">
            <v>0x4</v>
          </cell>
        </row>
        <row r="30">
          <cell r="AD30" t="str">
            <v>BCLT4</v>
          </cell>
          <cell r="AE30">
            <v>1.45</v>
          </cell>
          <cell r="AF30">
            <v>1.25</v>
          </cell>
          <cell r="AG30">
            <v>1</v>
          </cell>
          <cell r="AH30">
            <v>0.2</v>
          </cell>
          <cell r="AI30">
            <v>0.12</v>
          </cell>
          <cell r="AJ30">
            <v>0.12</v>
          </cell>
          <cell r="AK30">
            <v>0.52</v>
          </cell>
          <cell r="AL30">
            <v>0</v>
          </cell>
          <cell r="AN30">
            <v>0.8</v>
          </cell>
          <cell r="AO30">
            <v>0.4</v>
          </cell>
          <cell r="AQ30" t="str">
            <v>BTCL Traïm4s</v>
          </cell>
          <cell r="AR30" t="str">
            <v>0x4</v>
          </cell>
        </row>
        <row r="32">
          <cell r="AD32" t="str">
            <v>BCLT3</v>
          </cell>
          <cell r="AE32">
            <v>1.1000000000000001</v>
          </cell>
          <cell r="AF32">
            <v>0.9</v>
          </cell>
          <cell r="AG32">
            <v>1</v>
          </cell>
          <cell r="AH32">
            <v>0.2</v>
          </cell>
          <cell r="AI32">
            <v>0.12</v>
          </cell>
          <cell r="AJ32">
            <v>0.12</v>
          </cell>
          <cell r="AK32">
            <v>0.52</v>
          </cell>
          <cell r="AL32">
            <v>3</v>
          </cell>
          <cell r="AN32">
            <v>0.6</v>
          </cell>
          <cell r="AO32">
            <v>0.4</v>
          </cell>
          <cell r="AQ32" t="str">
            <v>BTCL Traïm3s</v>
          </cell>
          <cell r="AR32" t="str">
            <v>0x4</v>
          </cell>
        </row>
        <row r="34">
          <cell r="AD34" t="str">
            <v>BTCL2</v>
          </cell>
          <cell r="AE34">
            <v>0.75</v>
          </cell>
          <cell r="AF34">
            <v>0.55000000000000004</v>
          </cell>
          <cell r="AG34">
            <v>1</v>
          </cell>
          <cell r="AH34">
            <v>0.2</v>
          </cell>
          <cell r="AI34">
            <v>0.12</v>
          </cell>
          <cell r="AJ34">
            <v>0.12</v>
          </cell>
          <cell r="AK34">
            <v>0.52</v>
          </cell>
          <cell r="AL34">
            <v>0</v>
          </cell>
          <cell r="AN34">
            <v>0.4</v>
          </cell>
          <cell r="AO34">
            <v>0.4</v>
          </cell>
          <cell r="AQ34" t="str">
            <v>BTCL 2sôïi</v>
          </cell>
          <cell r="AR34" t="str">
            <v>0x4</v>
          </cell>
        </row>
        <row r="36">
          <cell r="AD36" t="str">
            <v>BCLT2</v>
          </cell>
          <cell r="AE36">
            <v>0.75</v>
          </cell>
          <cell r="AF36">
            <v>0.55000000000000004</v>
          </cell>
          <cell r="AG36">
            <v>1</v>
          </cell>
          <cell r="AH36">
            <v>0.2</v>
          </cell>
          <cell r="AI36">
            <v>0.12</v>
          </cell>
          <cell r="AJ36">
            <v>0.12</v>
          </cell>
          <cell r="AK36">
            <v>0.52</v>
          </cell>
          <cell r="AL36">
            <v>24</v>
          </cell>
          <cell r="AN36">
            <v>0.4</v>
          </cell>
          <cell r="AO36">
            <v>0.4</v>
          </cell>
          <cell r="AQ36" t="str">
            <v>BTCL Traïm2s</v>
          </cell>
          <cell r="AR36" t="str">
            <v>0x4</v>
          </cell>
        </row>
        <row r="38">
          <cell r="AD38" t="str">
            <v>BTCL1O</v>
          </cell>
          <cell r="AE38">
            <v>0.6</v>
          </cell>
          <cell r="AF38">
            <v>0.4</v>
          </cell>
          <cell r="AG38">
            <v>1</v>
          </cell>
          <cell r="AH38">
            <v>0.2</v>
          </cell>
          <cell r="AI38">
            <v>0.12</v>
          </cell>
          <cell r="AJ38">
            <v>0.12</v>
          </cell>
          <cell r="AK38">
            <v>0.52</v>
          </cell>
          <cell r="AL38">
            <v>63.3</v>
          </cell>
          <cell r="AN38">
            <v>0.2</v>
          </cell>
          <cell r="AO38">
            <v>0.4</v>
          </cell>
          <cell r="AQ38" t="str">
            <v>BTCL 1oá</v>
          </cell>
          <cell r="AR38" t="str">
            <v>0x4</v>
          </cell>
        </row>
        <row r="40">
          <cell r="AD40" t="str">
            <v>BCLT1</v>
          </cell>
          <cell r="AE40">
            <v>0.6</v>
          </cell>
          <cell r="AF40">
            <v>0.4</v>
          </cell>
          <cell r="AG40">
            <v>1</v>
          </cell>
          <cell r="AH40">
            <v>0.2</v>
          </cell>
          <cell r="AI40">
            <v>0.12</v>
          </cell>
          <cell r="AJ40">
            <v>0.12</v>
          </cell>
          <cell r="AK40">
            <v>0.52</v>
          </cell>
          <cell r="AL40">
            <v>21</v>
          </cell>
          <cell r="AN40">
            <v>0.2</v>
          </cell>
          <cell r="AO40">
            <v>0.4</v>
          </cell>
          <cell r="AQ40" t="str">
            <v>BTCL Traïm1S</v>
          </cell>
          <cell r="AR40" t="str">
            <v>0x4</v>
          </cell>
        </row>
        <row r="42">
          <cell r="AD42" t="str">
            <v>BTCL1</v>
          </cell>
          <cell r="AE42">
            <v>0.6</v>
          </cell>
          <cell r="AF42">
            <v>0.4</v>
          </cell>
          <cell r="AG42">
            <v>1</v>
          </cell>
          <cell r="AH42">
            <v>0.2</v>
          </cell>
          <cell r="AI42">
            <v>0.12</v>
          </cell>
          <cell r="AJ42">
            <v>0.12</v>
          </cell>
          <cell r="AK42">
            <v>0.52</v>
          </cell>
          <cell r="AL42">
            <v>0</v>
          </cell>
          <cell r="AN42">
            <v>0.2</v>
          </cell>
          <cell r="AO42">
            <v>0.4</v>
          </cell>
          <cell r="AQ42" t="str">
            <v>BTCL 1S</v>
          </cell>
          <cell r="AR42" t="str">
            <v>0x4</v>
          </cell>
        </row>
        <row r="44">
          <cell r="AD44" t="str">
            <v>BT3</v>
          </cell>
          <cell r="AE44">
            <v>1.1000000000000001</v>
          </cell>
          <cell r="AF44">
            <v>0.9</v>
          </cell>
          <cell r="AG44">
            <v>1</v>
          </cell>
          <cell r="AH44">
            <v>0.2</v>
          </cell>
          <cell r="AI44">
            <v>0.06</v>
          </cell>
          <cell r="AJ44">
            <v>0.06</v>
          </cell>
          <cell r="AK44">
            <v>0.5</v>
          </cell>
          <cell r="AL44">
            <v>0</v>
          </cell>
          <cell r="AM44">
            <v>0.26</v>
          </cell>
          <cell r="AN44">
            <v>0.6</v>
          </cell>
          <cell r="AO44">
            <v>0.2</v>
          </cell>
          <cell r="AQ44" t="str">
            <v>BT ñaù 1x2 3s</v>
          </cell>
          <cell r="AR44" t="str">
            <v>4x6</v>
          </cell>
        </row>
        <row r="46">
          <cell r="AD46" t="str">
            <v>BT2</v>
          </cell>
          <cell r="AE46">
            <v>0.75</v>
          </cell>
          <cell r="AF46">
            <v>0.55000000000000004</v>
          </cell>
          <cell r="AG46">
            <v>1</v>
          </cell>
          <cell r="AH46">
            <v>0.2</v>
          </cell>
          <cell r="AI46">
            <v>0.06</v>
          </cell>
          <cell r="AJ46">
            <v>0.06</v>
          </cell>
          <cell r="AK46">
            <v>0.5</v>
          </cell>
          <cell r="AL46">
            <v>58</v>
          </cell>
          <cell r="AM46">
            <v>0.26</v>
          </cell>
          <cell r="AN46">
            <v>0.4</v>
          </cell>
          <cell r="AO46">
            <v>0.2</v>
          </cell>
          <cell r="AQ46" t="str">
            <v>BT ñaù 1x2 2s</v>
          </cell>
          <cell r="AR46" t="str">
            <v>4x6</v>
          </cell>
        </row>
        <row r="48">
          <cell r="AD48" t="str">
            <v>BT1</v>
          </cell>
          <cell r="AE48">
            <v>0.6</v>
          </cell>
          <cell r="AF48">
            <v>0.4</v>
          </cell>
          <cell r="AG48">
            <v>1</v>
          </cell>
          <cell r="AH48">
            <v>0.2</v>
          </cell>
          <cell r="AI48">
            <v>0.06</v>
          </cell>
          <cell r="AJ48">
            <v>0.06</v>
          </cell>
          <cell r="AK48">
            <v>0.5</v>
          </cell>
          <cell r="AL48">
            <v>615</v>
          </cell>
          <cell r="AM48">
            <v>0.26</v>
          </cell>
          <cell r="AN48">
            <v>0.2</v>
          </cell>
          <cell r="AO48">
            <v>0.2</v>
          </cell>
          <cell r="AQ48" t="str">
            <v>BT ñaù 1x2 1s</v>
          </cell>
          <cell r="AR48" t="str">
            <v>4x6</v>
          </cell>
        </row>
        <row r="50">
          <cell r="AD50" t="str">
            <v>CS2O</v>
          </cell>
          <cell r="AE50">
            <v>0.8</v>
          </cell>
          <cell r="AF50">
            <v>0.6</v>
          </cell>
          <cell r="AG50">
            <v>1</v>
          </cell>
          <cell r="AH50">
            <v>0.2</v>
          </cell>
          <cell r="AI50">
            <v>0.05</v>
          </cell>
          <cell r="AJ50">
            <v>0.05</v>
          </cell>
          <cell r="AK50">
            <v>0.5</v>
          </cell>
          <cell r="AL50">
            <v>0</v>
          </cell>
          <cell r="AM50">
            <v>0.33</v>
          </cell>
          <cell r="AN50">
            <v>0.4</v>
          </cell>
          <cell r="AO50">
            <v>0.2</v>
          </cell>
          <cell r="AQ50" t="str">
            <v>Gaïch Csaâu2oá</v>
          </cell>
          <cell r="AR50" t="str">
            <v>4x6</v>
          </cell>
        </row>
        <row r="52">
          <cell r="AD52" t="str">
            <v>CS2</v>
          </cell>
          <cell r="AE52">
            <v>0.75</v>
          </cell>
          <cell r="AF52">
            <v>0.55000000000000004</v>
          </cell>
          <cell r="AG52">
            <v>1</v>
          </cell>
          <cell r="AH52">
            <v>0.2</v>
          </cell>
          <cell r="AI52">
            <v>0.05</v>
          </cell>
          <cell r="AJ52">
            <v>0.05</v>
          </cell>
          <cell r="AK52">
            <v>0.5</v>
          </cell>
          <cell r="AL52">
            <v>0</v>
          </cell>
          <cell r="AM52">
            <v>0.33</v>
          </cell>
          <cell r="AN52">
            <v>0.4</v>
          </cell>
          <cell r="AO52">
            <v>0.2</v>
          </cell>
          <cell r="AQ52" t="str">
            <v>Gaïch Csaâu2s</v>
          </cell>
          <cell r="AR52" t="str">
            <v>4x6</v>
          </cell>
        </row>
        <row r="54">
          <cell r="AD54" t="str">
            <v>CS1O</v>
          </cell>
          <cell r="AE54">
            <v>0.6</v>
          </cell>
          <cell r="AF54">
            <v>0.4</v>
          </cell>
          <cell r="AG54">
            <v>1</v>
          </cell>
          <cell r="AH54">
            <v>0.2</v>
          </cell>
          <cell r="AI54">
            <v>0.05</v>
          </cell>
          <cell r="AJ54">
            <v>0.05</v>
          </cell>
          <cell r="AK54">
            <v>0.5</v>
          </cell>
          <cell r="AL54">
            <v>0</v>
          </cell>
          <cell r="AM54">
            <v>0.33</v>
          </cell>
          <cell r="AN54">
            <v>0.2</v>
          </cell>
          <cell r="AO54">
            <v>0.2</v>
          </cell>
          <cell r="AQ54" t="str">
            <v>Gaïch Csaâu1oá</v>
          </cell>
          <cell r="AR54" t="str">
            <v>4x6</v>
          </cell>
        </row>
        <row r="56">
          <cell r="AD56" t="str">
            <v>CS1</v>
          </cell>
          <cell r="AE56">
            <v>0.6</v>
          </cell>
          <cell r="AF56">
            <v>0.4</v>
          </cell>
          <cell r="AG56">
            <v>1</v>
          </cell>
          <cell r="AH56">
            <v>0.2</v>
          </cell>
          <cell r="AI56">
            <v>0.05</v>
          </cell>
          <cell r="AJ56">
            <v>0.05</v>
          </cell>
          <cell r="AK56">
            <v>0.5</v>
          </cell>
          <cell r="AL56">
            <v>0</v>
          </cell>
          <cell r="AM56">
            <v>0.33</v>
          </cell>
          <cell r="AN56">
            <v>0.2</v>
          </cell>
          <cell r="AO56">
            <v>0.2</v>
          </cell>
          <cell r="AQ56" t="str">
            <v>Gaïch Csaâu1s</v>
          </cell>
          <cell r="AR56" t="str">
            <v>4x6</v>
          </cell>
        </row>
        <row r="58">
          <cell r="AD58" t="str">
            <v>SR2O</v>
          </cell>
          <cell r="AE58">
            <v>0.8</v>
          </cell>
          <cell r="AF58">
            <v>0.6</v>
          </cell>
          <cell r="AG58">
            <v>1</v>
          </cell>
          <cell r="AH58">
            <v>0.2</v>
          </cell>
          <cell r="AI58">
            <v>0.05</v>
          </cell>
          <cell r="AJ58">
            <v>0.05</v>
          </cell>
          <cell r="AK58">
            <v>0.5</v>
          </cell>
          <cell r="AL58">
            <v>0</v>
          </cell>
          <cell r="AM58">
            <v>0.27</v>
          </cell>
          <cell r="AN58">
            <v>0.4</v>
          </cell>
          <cell r="AO58">
            <v>0.2</v>
          </cell>
          <cell r="AQ58" t="str">
            <v>Soûi röûa 2oá</v>
          </cell>
          <cell r="AR58" t="str">
            <v>4x6</v>
          </cell>
        </row>
        <row r="60">
          <cell r="AD60" t="str">
            <v>SR1O</v>
          </cell>
          <cell r="AE60">
            <v>0.6</v>
          </cell>
          <cell r="AF60">
            <v>0.4</v>
          </cell>
          <cell r="AG60">
            <v>1</v>
          </cell>
          <cell r="AH60">
            <v>0.2</v>
          </cell>
          <cell r="AI60">
            <v>0.05</v>
          </cell>
          <cell r="AJ60">
            <v>0.05</v>
          </cell>
          <cell r="AK60">
            <v>0.5</v>
          </cell>
          <cell r="AL60">
            <v>0</v>
          </cell>
          <cell r="AM60">
            <v>0.27</v>
          </cell>
          <cell r="AN60">
            <v>0.2</v>
          </cell>
          <cell r="AO60">
            <v>0.2</v>
          </cell>
          <cell r="AQ60" t="str">
            <v>Soûi röûa 1oá</v>
          </cell>
          <cell r="AR60" t="str">
            <v>4x6</v>
          </cell>
        </row>
        <row r="62">
          <cell r="AD62" t="str">
            <v>SR2</v>
          </cell>
          <cell r="AE62">
            <v>0.75</v>
          </cell>
          <cell r="AF62">
            <v>0.55000000000000004</v>
          </cell>
          <cell r="AG62">
            <v>1</v>
          </cell>
          <cell r="AH62">
            <v>0.2</v>
          </cell>
          <cell r="AI62">
            <v>0.05</v>
          </cell>
          <cell r="AJ62">
            <v>0.05</v>
          </cell>
          <cell r="AK62">
            <v>0.5</v>
          </cell>
          <cell r="AL62">
            <v>0</v>
          </cell>
          <cell r="AM62">
            <v>0.27</v>
          </cell>
          <cell r="AN62">
            <v>0.4</v>
          </cell>
          <cell r="AO62">
            <v>0.2</v>
          </cell>
          <cell r="AQ62" t="str">
            <v>Soûi röûa 2s</v>
          </cell>
          <cell r="AR62" t="str">
            <v>4x6</v>
          </cell>
        </row>
        <row r="64">
          <cell r="AD64" t="str">
            <v>SR1</v>
          </cell>
          <cell r="AE64">
            <v>0.6</v>
          </cell>
          <cell r="AF64">
            <v>0.4</v>
          </cell>
          <cell r="AG64">
            <v>1</v>
          </cell>
          <cell r="AH64">
            <v>0.2</v>
          </cell>
          <cell r="AI64">
            <v>0.05</v>
          </cell>
          <cell r="AJ64">
            <v>0.05</v>
          </cell>
          <cell r="AK64">
            <v>0.5</v>
          </cell>
          <cell r="AL64">
            <v>19.699999999999989</v>
          </cell>
          <cell r="AM64">
            <v>0.27</v>
          </cell>
          <cell r="AN64">
            <v>0.2</v>
          </cell>
          <cell r="AO64">
            <v>0.2</v>
          </cell>
          <cell r="AQ64" t="str">
            <v>Soûi röûa 1s</v>
          </cell>
          <cell r="AR64" t="str">
            <v>4x6</v>
          </cell>
        </row>
        <row r="66">
          <cell r="AD66" t="str">
            <v>GB2O</v>
          </cell>
          <cell r="AE66">
            <v>0.8</v>
          </cell>
          <cell r="AF66">
            <v>0.6</v>
          </cell>
          <cell r="AG66">
            <v>1</v>
          </cell>
          <cell r="AH66">
            <v>0.2</v>
          </cell>
          <cell r="AI66">
            <v>0.05</v>
          </cell>
          <cell r="AJ66">
            <v>0.05</v>
          </cell>
          <cell r="AK66">
            <v>0.5</v>
          </cell>
          <cell r="AL66">
            <v>0</v>
          </cell>
          <cell r="AM66">
            <v>0.29000000000000004</v>
          </cell>
          <cell r="AN66">
            <v>0.4</v>
          </cell>
          <cell r="AO66">
            <v>0.2</v>
          </cell>
          <cell r="AQ66" t="str">
            <v>Gaïch XM 2oá</v>
          </cell>
          <cell r="AR66" t="str">
            <v>4x6</v>
          </cell>
        </row>
        <row r="68">
          <cell r="AD68" t="str">
            <v>GB1O</v>
          </cell>
          <cell r="AE68">
            <v>0.6</v>
          </cell>
          <cell r="AF68">
            <v>0.4</v>
          </cell>
          <cell r="AG68">
            <v>1</v>
          </cell>
          <cell r="AH68">
            <v>0.2</v>
          </cell>
          <cell r="AI68">
            <v>0.05</v>
          </cell>
          <cell r="AJ68">
            <v>0.05</v>
          </cell>
          <cell r="AK68">
            <v>0.5</v>
          </cell>
          <cell r="AL68">
            <v>21</v>
          </cell>
          <cell r="AM68">
            <v>0.29000000000000004</v>
          </cell>
          <cell r="AN68">
            <v>0.2</v>
          </cell>
          <cell r="AO68">
            <v>0.2</v>
          </cell>
          <cell r="AQ68" t="str">
            <v>Gaïch XM 1oá</v>
          </cell>
          <cell r="AR68" t="str">
            <v>4x6</v>
          </cell>
        </row>
        <row r="70">
          <cell r="AD70" t="str">
            <v>GB3</v>
          </cell>
          <cell r="AE70">
            <v>1.1000000000000001</v>
          </cell>
          <cell r="AF70">
            <v>0.9</v>
          </cell>
          <cell r="AG70">
            <v>1</v>
          </cell>
          <cell r="AH70">
            <v>0.2</v>
          </cell>
          <cell r="AI70">
            <v>0.05</v>
          </cell>
          <cell r="AJ70">
            <v>0.05</v>
          </cell>
          <cell r="AK70">
            <v>0.5</v>
          </cell>
          <cell r="AL70">
            <v>91</v>
          </cell>
          <cell r="AM70">
            <v>0.29000000000000004</v>
          </cell>
          <cell r="AN70">
            <v>0.6</v>
          </cell>
          <cell r="AO70">
            <v>0.2</v>
          </cell>
          <cell r="AQ70" t="str">
            <v>Gaïch XM 3s</v>
          </cell>
          <cell r="AR70" t="str">
            <v>4x6</v>
          </cell>
        </row>
        <row r="72">
          <cell r="AD72" t="str">
            <v>GB2</v>
          </cell>
          <cell r="AE72">
            <v>0.75</v>
          </cell>
          <cell r="AF72">
            <v>0.55000000000000004</v>
          </cell>
          <cell r="AG72">
            <v>1</v>
          </cell>
          <cell r="AH72">
            <v>0.2</v>
          </cell>
          <cell r="AI72">
            <v>0.05</v>
          </cell>
          <cell r="AJ72">
            <v>0.05</v>
          </cell>
          <cell r="AK72">
            <v>0.5</v>
          </cell>
          <cell r="AL72">
            <v>256</v>
          </cell>
          <cell r="AM72">
            <v>0.29000000000000004</v>
          </cell>
          <cell r="AN72">
            <v>0.4</v>
          </cell>
          <cell r="AO72">
            <v>0.2</v>
          </cell>
          <cell r="AQ72" t="str">
            <v>Gaïch XM 2s</v>
          </cell>
          <cell r="AR72" t="str">
            <v>4x6</v>
          </cell>
        </row>
        <row r="74">
          <cell r="AD74" t="str">
            <v>GB1</v>
          </cell>
          <cell r="AE74">
            <v>0.6</v>
          </cell>
          <cell r="AF74">
            <v>0.4</v>
          </cell>
          <cell r="AG74">
            <v>1</v>
          </cell>
          <cell r="AH74">
            <v>0.2</v>
          </cell>
          <cell r="AI74">
            <v>0.05</v>
          </cell>
          <cell r="AJ74">
            <v>0.05</v>
          </cell>
          <cell r="AK74">
            <v>0.5</v>
          </cell>
          <cell r="AL74">
            <v>1419.5</v>
          </cell>
          <cell r="AM74">
            <v>0.29000000000000004</v>
          </cell>
          <cell r="AN74">
            <v>0.2</v>
          </cell>
          <cell r="AO74">
            <v>0.2</v>
          </cell>
          <cell r="AQ74" t="str">
            <v>Gaïch XM 1s</v>
          </cell>
          <cell r="AR74" t="str">
            <v>4x6</v>
          </cell>
        </row>
        <row r="76">
          <cell r="AD76" t="str">
            <v>CERAMIC2O</v>
          </cell>
          <cell r="AE76">
            <v>0.8</v>
          </cell>
          <cell r="AF76">
            <v>0.6</v>
          </cell>
          <cell r="AG76">
            <v>1</v>
          </cell>
          <cell r="AH76">
            <v>0.2</v>
          </cell>
          <cell r="AI76">
            <v>0.05</v>
          </cell>
          <cell r="AJ76">
            <v>0.05</v>
          </cell>
          <cell r="AK76">
            <v>0.5</v>
          </cell>
          <cell r="AL76">
            <v>0</v>
          </cell>
          <cell r="AM76">
            <v>0.29000000000000004</v>
          </cell>
          <cell r="AN76">
            <v>0.4</v>
          </cell>
          <cell r="AO76">
            <v>0.2</v>
          </cell>
          <cell r="AQ76" t="str">
            <v>Ceramic 2oá</v>
          </cell>
          <cell r="AR76" t="str">
            <v>4x6</v>
          </cell>
        </row>
        <row r="78">
          <cell r="AD78" t="str">
            <v>CERAMIC1</v>
          </cell>
          <cell r="AE78">
            <v>0.6</v>
          </cell>
          <cell r="AF78">
            <v>0.4</v>
          </cell>
          <cell r="AG78">
            <v>1</v>
          </cell>
          <cell r="AH78">
            <v>0.2</v>
          </cell>
          <cell r="AI78">
            <v>0.05</v>
          </cell>
          <cell r="AJ78">
            <v>0.05</v>
          </cell>
          <cell r="AK78">
            <v>0.5</v>
          </cell>
          <cell r="AL78">
            <v>8</v>
          </cell>
          <cell r="AM78">
            <v>0.29000000000000004</v>
          </cell>
          <cell r="AN78">
            <v>0.2</v>
          </cell>
          <cell r="AO78">
            <v>0.2</v>
          </cell>
          <cell r="AQ78" t="str">
            <v>Ceramic 1s</v>
          </cell>
          <cell r="AR78" t="str">
            <v>4x6</v>
          </cell>
        </row>
        <row r="80">
          <cell r="AD80" t="str">
            <v>CVIEN1</v>
          </cell>
          <cell r="AE80">
            <v>0.6</v>
          </cell>
          <cell r="AF80">
            <v>0.4</v>
          </cell>
          <cell r="AG80">
            <v>1</v>
          </cell>
          <cell r="AH80">
            <v>0.2</v>
          </cell>
          <cell r="AI80">
            <v>0.05</v>
          </cell>
          <cell r="AJ80">
            <v>0.05</v>
          </cell>
          <cell r="AK80">
            <v>0.5</v>
          </cell>
          <cell r="AL80">
            <v>3</v>
          </cell>
          <cell r="AM80">
            <v>0.29000000000000004</v>
          </cell>
          <cell r="AN80">
            <v>0.2</v>
          </cell>
          <cell r="AO80">
            <v>0.2</v>
          </cell>
          <cell r="AQ80" t="str">
            <v>Coâng vieân 1s</v>
          </cell>
          <cell r="AR80" t="str">
            <v>4x6</v>
          </cell>
        </row>
        <row r="82">
          <cell r="AD82" t="str">
            <v>DA2</v>
          </cell>
          <cell r="AE82">
            <v>0.7</v>
          </cell>
          <cell r="AF82">
            <v>0.55000000000000004</v>
          </cell>
          <cell r="AG82">
            <v>1</v>
          </cell>
          <cell r="AH82">
            <v>0.15</v>
          </cell>
          <cell r="AI82">
            <v>0.05</v>
          </cell>
          <cell r="AJ82">
            <v>0.05</v>
          </cell>
          <cell r="AK82">
            <v>0.5</v>
          </cell>
          <cell r="AL82">
            <v>2</v>
          </cell>
          <cell r="AM82">
            <v>0.29000000000000004</v>
          </cell>
          <cell r="AN82">
            <v>0.4</v>
          </cell>
          <cell r="AO82">
            <v>0.2</v>
          </cell>
          <cell r="AQ82" t="str">
            <v>Ñaù  2sôïi</v>
          </cell>
          <cell r="AR82" t="str">
            <v>4x6</v>
          </cell>
        </row>
        <row r="84">
          <cell r="AD84" t="str">
            <v>DA1</v>
          </cell>
          <cell r="AE84">
            <v>0.6</v>
          </cell>
          <cell r="AF84">
            <v>0.4</v>
          </cell>
          <cell r="AG84">
            <v>1</v>
          </cell>
          <cell r="AH84">
            <v>0.2</v>
          </cell>
          <cell r="AI84">
            <v>0.05</v>
          </cell>
          <cell r="AJ84">
            <v>0.05</v>
          </cell>
          <cell r="AK84">
            <v>0.5</v>
          </cell>
          <cell r="AL84">
            <v>912.1</v>
          </cell>
          <cell r="AM84">
            <v>0.29000000000000004</v>
          </cell>
          <cell r="AN84">
            <v>0.2</v>
          </cell>
          <cell r="AO84">
            <v>0.2</v>
          </cell>
          <cell r="AQ84" t="str">
            <v>Ñaù  1s</v>
          </cell>
          <cell r="AR84" t="str">
            <v>4x6</v>
          </cell>
        </row>
        <row r="86">
          <cell r="AL86">
            <v>6653.5</v>
          </cell>
        </row>
        <row r="88">
          <cell r="AD88" t="str">
            <v>HAM</v>
          </cell>
          <cell r="AE88">
            <v>1.4</v>
          </cell>
          <cell r="AF88">
            <v>1.4</v>
          </cell>
          <cell r="AG88">
            <v>1.1000000000000001</v>
          </cell>
          <cell r="AH88">
            <v>0</v>
          </cell>
          <cell r="AI88">
            <v>0.05</v>
          </cell>
          <cell r="AJ88">
            <v>0.1</v>
          </cell>
          <cell r="AK88">
            <v>0.5</v>
          </cell>
          <cell r="AL88">
            <v>14</v>
          </cell>
          <cell r="AM88">
            <v>0.26</v>
          </cell>
          <cell r="AO88">
            <v>0.2</v>
          </cell>
          <cell r="AQ88" t="str">
            <v>Haàm caùp</v>
          </cell>
          <cell r="AR88" t="str">
            <v>4x6</v>
          </cell>
        </row>
        <row r="90">
          <cell r="AD90" t="str">
            <v>HAMD</v>
          </cell>
          <cell r="AE90">
            <v>1.4</v>
          </cell>
          <cell r="AF90">
            <v>1.4</v>
          </cell>
          <cell r="AG90">
            <v>1.1000000000000001</v>
          </cell>
          <cell r="AH90">
            <v>0</v>
          </cell>
          <cell r="AI90">
            <v>0.05</v>
          </cell>
          <cell r="AJ90">
            <v>0.1</v>
          </cell>
          <cell r="AK90">
            <v>0.5</v>
          </cell>
          <cell r="AL90">
            <v>11</v>
          </cell>
          <cell r="AM90">
            <v>0.5</v>
          </cell>
          <cell r="AN90">
            <v>1.2</v>
          </cell>
          <cell r="AO90">
            <v>0.4</v>
          </cell>
          <cell r="AQ90" t="str">
            <v>Haàm caùp</v>
          </cell>
          <cell r="AR90" t="str">
            <v>0x4</v>
          </cell>
        </row>
        <row r="92">
          <cell r="AD92" t="str">
            <v>GIANDO1</v>
          </cell>
          <cell r="AE92">
            <v>1.4</v>
          </cell>
          <cell r="AF92">
            <v>1.4</v>
          </cell>
          <cell r="AG92">
            <v>1.1000000000000001</v>
          </cell>
          <cell r="AH92">
            <v>0</v>
          </cell>
          <cell r="AI92">
            <v>0.05</v>
          </cell>
          <cell r="AJ92">
            <v>0.1</v>
          </cell>
          <cell r="AK92">
            <v>0.5</v>
          </cell>
          <cell r="AL92">
            <v>10</v>
          </cell>
          <cell r="AN92">
            <v>1.2</v>
          </cell>
          <cell r="AO92">
            <v>0.2</v>
          </cell>
          <cell r="AQ92" t="str">
            <v>Giaøn ñôõ</v>
          </cell>
          <cell r="AR92" t="str">
            <v>4x6</v>
          </cell>
        </row>
        <row r="94">
          <cell r="AD94" t="str">
            <v>GIADO1</v>
          </cell>
          <cell r="AE94">
            <v>1.4</v>
          </cell>
          <cell r="AF94">
            <v>1.4</v>
          </cell>
          <cell r="AG94">
            <v>1.1000000000000001</v>
          </cell>
          <cell r="AH94">
            <v>0</v>
          </cell>
          <cell r="AI94">
            <v>0.05</v>
          </cell>
          <cell r="AJ94">
            <v>0.1</v>
          </cell>
          <cell r="AK94">
            <v>0.5</v>
          </cell>
          <cell r="AL94">
            <v>8</v>
          </cell>
          <cell r="AN94">
            <v>1.2</v>
          </cell>
          <cell r="AO94">
            <v>0.2</v>
          </cell>
          <cell r="AQ94" t="str">
            <v>Giaøn ñôõ</v>
          </cell>
          <cell r="AR94" t="str">
            <v>4x6</v>
          </cell>
        </row>
        <row r="96">
          <cell r="AD96" t="str">
            <v>ROBOT</v>
          </cell>
          <cell r="AL9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1VT"/>
      <sheetName val="1NC"/>
      <sheetName val="Sheet1"/>
      <sheetName val="NHOMVTU"/>
      <sheetName val="MTP"/>
      <sheetName val="MTP_OLD"/>
      <sheetName val="MTP1"/>
      <sheetName val="CHITIET"/>
      <sheetName val="Tk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QMCT"/>
      <sheetName val="MTP"/>
      <sheetName val="MTP1"/>
      <sheetName val="mau-04"/>
      <sheetName val="mau-05"/>
      <sheetName val="Sheet2"/>
      <sheetName val="Sheet3"/>
      <sheetName val="Sheet4"/>
      <sheetName val="XL4Poppy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QMCT"/>
    </sheetNames>
    <sheetDataSet>
      <sheetData sheetId="0" refreshError="1"/>
      <sheetData sheetId="1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VT"/>
      <sheetName val="NC"/>
      <sheetName val="MT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Muong"/>
      <sheetName val="Tke"/>
      <sheetName val="KL-dao"/>
      <sheetName val="KL-TLap"/>
      <sheetName val="kpTong2"/>
      <sheetName val="Kp-dao"/>
      <sheetName val="kpTLap"/>
      <sheetName val="kpTH"/>
      <sheetName val="TH-KLuon"/>
      <sheetName val="pt-VTu"/>
      <sheetName val="dg-VTu"/>
      <sheetName val="TH-VTu"/>
      <sheetName val="Vat Tu"/>
      <sheetName val="kp-dth"/>
      <sheetName val="xnKLuon"/>
      <sheetName val="DSNVBH"/>
      <sheetName val="NPP"/>
      <sheetName val="DS DOI 02"/>
      <sheetName val="DS DOI 01"/>
      <sheetName val="~         "/>
      <sheetName val="T9"/>
      <sheetName val="T 10"/>
      <sheetName val="T11"/>
      <sheetName val="dg_VTu"/>
      <sheetName val="MTP"/>
      <sheetName val="Tuan_1"/>
      <sheetName val="Tuan_2"/>
      <sheetName val="BCN 15 DAU"/>
      <sheetName val="Tuan_3"/>
      <sheetName val="Tuan_4"/>
      <sheetName val="tuan_5"/>
      <sheetName val="thang 4"/>
      <sheetName val="15_dau"/>
      <sheetName val="BCN 15 CTHANG"/>
      <sheetName val="15_cuoi"/>
      <sheetName val=" GTTK. CTHANG"/>
      <sheetName val="XL4Poppy"/>
      <sheetName val="QM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C6" t="str">
            <v>BL10-48</v>
          </cell>
          <cell r="D6" t="str">
            <v>Caùi</v>
          </cell>
          <cell r="E6">
            <v>6000</v>
          </cell>
        </row>
        <row r="7">
          <cell r="C7" t="str">
            <v>BOTDA</v>
          </cell>
          <cell r="D7" t="str">
            <v>Kg</v>
          </cell>
          <cell r="E7">
            <v>320</v>
          </cell>
        </row>
        <row r="8">
          <cell r="C8" t="str">
            <v>BUYDOI</v>
          </cell>
          <cell r="D8" t="str">
            <v>Caùi</v>
          </cell>
          <cell r="E8">
            <v>90000</v>
          </cell>
        </row>
        <row r="9">
          <cell r="C9" t="str">
            <v>BUYDON</v>
          </cell>
          <cell r="D9" t="str">
            <v>Caùi</v>
          </cell>
          <cell r="E9">
            <v>70000</v>
          </cell>
        </row>
        <row r="10">
          <cell r="C10" t="str">
            <v>NABDOI</v>
          </cell>
          <cell r="D10" t="str">
            <v>Caùi</v>
          </cell>
          <cell r="E10">
            <v>56000</v>
          </cell>
        </row>
        <row r="11">
          <cell r="C11" t="str">
            <v>NABDON</v>
          </cell>
          <cell r="D11" t="str">
            <v>Caùi</v>
          </cell>
          <cell r="E11">
            <v>44000</v>
          </cell>
        </row>
        <row r="12">
          <cell r="C12" t="str">
            <v>CAT</v>
          </cell>
          <cell r="D12" t="str">
            <v>M3</v>
          </cell>
          <cell r="E12">
            <v>40026</v>
          </cell>
        </row>
        <row r="13">
          <cell r="C13" t="str">
            <v>CPSD</v>
          </cell>
          <cell r="D13" t="str">
            <v>M3</v>
          </cell>
          <cell r="E13">
            <v>55000</v>
          </cell>
        </row>
        <row r="14">
          <cell r="C14" t="str">
            <v>CUA-B40</v>
          </cell>
          <cell r="D14" t="str">
            <v>M2</v>
          </cell>
          <cell r="E14">
            <v>280000</v>
          </cell>
        </row>
        <row r="15">
          <cell r="C15" t="str">
            <v>GMK70D</v>
          </cell>
          <cell r="D15" t="str">
            <v>Caùi</v>
          </cell>
          <cell r="E15">
            <v>35000</v>
          </cell>
        </row>
        <row r="16">
          <cell r="C16" t="str">
            <v>GMK70N</v>
          </cell>
          <cell r="D16" t="str">
            <v>Caùi</v>
          </cell>
          <cell r="E16">
            <v>25000</v>
          </cell>
        </row>
        <row r="17">
          <cell r="C17" t="str">
            <v>GS-MK</v>
          </cell>
          <cell r="D17" t="str">
            <v>kg</v>
          </cell>
          <cell r="E17">
            <v>9500</v>
          </cell>
        </row>
        <row r="18">
          <cell r="C18" t="str">
            <v>GOVAN</v>
          </cell>
          <cell r="D18" t="str">
            <v>M3</v>
          </cell>
          <cell r="E18">
            <v>2200000</v>
          </cell>
        </row>
        <row r="19">
          <cell r="C19" t="str">
            <v>KEM1MM</v>
          </cell>
          <cell r="D19" t="str">
            <v>Kg</v>
          </cell>
          <cell r="E19">
            <v>6000</v>
          </cell>
        </row>
        <row r="20">
          <cell r="C20" t="str">
            <v>LUOI-B40</v>
          </cell>
          <cell r="D20" t="str">
            <v>M2</v>
          </cell>
          <cell r="E20">
            <v>25000</v>
          </cell>
        </row>
        <row r="21">
          <cell r="C21" t="str">
            <v>OXY</v>
          </cell>
          <cell r="D21" t="str">
            <v>Chai</v>
          </cell>
          <cell r="E21">
            <v>40000</v>
          </cell>
        </row>
        <row r="22">
          <cell r="C22" t="str">
            <v>QUEHAN</v>
          </cell>
          <cell r="D22" t="str">
            <v>Kg</v>
          </cell>
          <cell r="E22">
            <v>9000</v>
          </cell>
        </row>
        <row r="23">
          <cell r="C23" t="str">
            <v>SON-CS</v>
          </cell>
          <cell r="D23" t="str">
            <v>Kg</v>
          </cell>
          <cell r="E23">
            <v>16000</v>
          </cell>
        </row>
        <row r="24">
          <cell r="C24" t="str">
            <v>SOI</v>
          </cell>
          <cell r="D24" t="str">
            <v>Kg</v>
          </cell>
          <cell r="E24">
            <v>600</v>
          </cell>
        </row>
        <row r="25">
          <cell r="C25" t="str">
            <v>THEP-HINH</v>
          </cell>
          <cell r="D25" t="str">
            <v>Kg</v>
          </cell>
          <cell r="E25">
            <v>4700</v>
          </cell>
        </row>
        <row r="26">
          <cell r="C26" t="str">
            <v>THEP-TRON</v>
          </cell>
          <cell r="D26" t="str">
            <v>Kg</v>
          </cell>
          <cell r="E26">
            <v>4450</v>
          </cell>
        </row>
        <row r="27">
          <cell r="C27" t="str">
            <v>THEP-10</v>
          </cell>
          <cell r="D27" t="str">
            <v>Kg</v>
          </cell>
          <cell r="E27">
            <v>4350</v>
          </cell>
        </row>
        <row r="28">
          <cell r="C28" t="str">
            <v>XM</v>
          </cell>
          <cell r="D28" t="str">
            <v>Kg</v>
          </cell>
          <cell r="E28">
            <v>1020</v>
          </cell>
        </row>
        <row r="29">
          <cell r="C29" t="str">
            <v>XM-TR</v>
          </cell>
          <cell r="D29" t="str">
            <v>Kg</v>
          </cell>
          <cell r="E29">
            <v>1900</v>
          </cell>
        </row>
        <row r="30">
          <cell r="C30" t="str">
            <v>XANG</v>
          </cell>
          <cell r="D30" t="str">
            <v>Kg</v>
          </cell>
          <cell r="E30">
            <v>4400</v>
          </cell>
        </row>
        <row r="31">
          <cell r="C31" t="str">
            <v>DINH</v>
          </cell>
          <cell r="D31" t="str">
            <v>Kg</v>
          </cell>
          <cell r="E31">
            <v>6000</v>
          </cell>
        </row>
        <row r="32">
          <cell r="C32" t="str">
            <v>DA-015</v>
          </cell>
          <cell r="D32" t="str">
            <v>M3</v>
          </cell>
          <cell r="E32">
            <v>100000</v>
          </cell>
        </row>
        <row r="33">
          <cell r="C33" t="str">
            <v>DA-05</v>
          </cell>
          <cell r="D33" t="str">
            <v>M3</v>
          </cell>
          <cell r="E33">
            <v>100000</v>
          </cell>
        </row>
        <row r="34">
          <cell r="C34" t="str">
            <v>DA1-2</v>
          </cell>
          <cell r="D34" t="str">
            <v>M3</v>
          </cell>
          <cell r="E34">
            <v>140000</v>
          </cell>
        </row>
        <row r="35">
          <cell r="C35" t="str">
            <v>DA2-4</v>
          </cell>
          <cell r="D35" t="str">
            <v>M3</v>
          </cell>
          <cell r="E35">
            <v>135000</v>
          </cell>
        </row>
        <row r="36">
          <cell r="C36" t="str">
            <v>DA4-6</v>
          </cell>
          <cell r="D36" t="str">
            <v>M3</v>
          </cell>
          <cell r="E36">
            <v>115000</v>
          </cell>
        </row>
        <row r="37">
          <cell r="C37" t="str">
            <v>DHCUON</v>
          </cell>
          <cell r="D37" t="str">
            <v>M2</v>
          </cell>
          <cell r="E37">
            <v>220000</v>
          </cell>
        </row>
        <row r="38">
          <cell r="C38" t="str">
            <v>DAT-DEN</v>
          </cell>
          <cell r="D38" t="str">
            <v>Kg</v>
          </cell>
          <cell r="E38">
            <v>7000</v>
          </cell>
        </row>
        <row r="39">
          <cell r="C39" t="str">
            <v>COC-TRAM</v>
          </cell>
          <cell r="D39" t="str">
            <v>m</v>
          </cell>
          <cell r="E39">
            <v>2750</v>
          </cell>
        </row>
        <row r="40">
          <cell r="C40" t="str">
            <v>CU-TRAM</v>
          </cell>
          <cell r="D40" t="str">
            <v>Caây</v>
          </cell>
          <cell r="E40">
            <v>11000</v>
          </cell>
        </row>
        <row r="41">
          <cell r="C41" t="str">
            <v>DAY-KEM</v>
          </cell>
          <cell r="D41" t="str">
            <v>Kg</v>
          </cell>
          <cell r="E41">
            <v>6000</v>
          </cell>
        </row>
        <row r="42">
          <cell r="C42" t="str">
            <v>GACH-THE</v>
          </cell>
          <cell r="D42" t="str">
            <v>Vieân</v>
          </cell>
          <cell r="E42">
            <v>220</v>
          </cell>
        </row>
        <row r="43">
          <cell r="C43" t="str">
            <v>GB-XM20</v>
          </cell>
          <cell r="D43" t="str">
            <v>Vieân</v>
          </cell>
          <cell r="E43">
            <v>2800</v>
          </cell>
        </row>
        <row r="44">
          <cell r="C44" t="str">
            <v>CERA20X15</v>
          </cell>
          <cell r="D44" t="str">
            <v>Vieân</v>
          </cell>
          <cell r="E44">
            <v>2600</v>
          </cell>
        </row>
        <row r="45">
          <cell r="C45" t="str">
            <v>G-CSAU</v>
          </cell>
          <cell r="D45" t="str">
            <v>M2</v>
          </cell>
          <cell r="E45">
            <v>88000</v>
          </cell>
        </row>
        <row r="46">
          <cell r="C46" t="str">
            <v>GO-VKHUO</v>
          </cell>
          <cell r="D46" t="str">
            <v>m3</v>
          </cell>
          <cell r="E46">
            <v>2200000</v>
          </cell>
        </row>
        <row r="47">
          <cell r="C47" t="str">
            <v>DAN-BT</v>
          </cell>
          <cell r="D47" t="str">
            <v>Caùi</v>
          </cell>
          <cell r="E47">
            <v>28000</v>
          </cell>
        </row>
        <row r="48">
          <cell r="C48" t="str">
            <v>BTNN</v>
          </cell>
          <cell r="D48" t="str">
            <v>Taán</v>
          </cell>
          <cell r="E48">
            <v>320000</v>
          </cell>
        </row>
        <row r="49">
          <cell r="C49" t="str">
            <v>CUI</v>
          </cell>
          <cell r="D49" t="str">
            <v>Ster</v>
          </cell>
          <cell r="E49">
            <v>160000</v>
          </cell>
        </row>
        <row r="50">
          <cell r="C50" t="str">
            <v>MAZUT</v>
          </cell>
          <cell r="D50" t="str">
            <v>Kg</v>
          </cell>
          <cell r="E50">
            <v>3400</v>
          </cell>
        </row>
        <row r="51">
          <cell r="C51" t="str">
            <v>NHUADAC</v>
          </cell>
          <cell r="D51" t="str">
            <v>Kg</v>
          </cell>
          <cell r="E51">
            <v>2450</v>
          </cell>
        </row>
        <row r="52">
          <cell r="C52" t="str">
            <v>NEPGO</v>
          </cell>
          <cell r="D52" t="str">
            <v>m</v>
          </cell>
          <cell r="E52">
            <v>2500</v>
          </cell>
        </row>
        <row r="53">
          <cell r="C53" t="str">
            <v>0X4</v>
          </cell>
          <cell r="D53" t="str">
            <v>m3</v>
          </cell>
          <cell r="E53">
            <v>100000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VP-MM"/>
      <sheetName val="VP-2115"/>
      <sheetName val="VP-PT"/>
      <sheetName val="Sh"/>
      <sheetName val="Sh2"/>
      <sheetName val="Sh3"/>
      <sheetName val="Sh4"/>
      <sheetName val="Sh5"/>
      <sheetName val="Sheet9"/>
      <sheetName val="Sheet10"/>
      <sheetName val="Sheet11"/>
      <sheetName val="Sheet12"/>
      <sheetName val="XL4Poppy"/>
      <sheetName val="THOP95"/>
      <sheetName val="GCL THU"/>
      <sheetName val="PHIEU THU"/>
      <sheetName val="PHIEU CHI"/>
      <sheetName val="GCL CHI"/>
      <sheetName val=" CHUNG TU GHI SO"/>
      <sheetName val="SO TIEN MAT"/>
      <sheetName val="~         "/>
      <sheetName val="dg-VTu"/>
      <sheetName val="DN"/>
      <sheetName val="VP"/>
      <sheetName val="KD"/>
      <sheetName val="DD"/>
      <sheetName val="CT"/>
      <sheetName val="PX"/>
      <sheetName val="GR"/>
      <sheetName val="00000000"/>
      <sheetName val="XNTN1"/>
      <sheetName val="XNTN2"/>
      <sheetName val="XNTN3"/>
      <sheetName val="XNTN4"/>
      <sheetName val="XNTN5"/>
      <sheetName val="XNTN6"/>
      <sheetName val="TONGHOP"/>
      <sheetName val="Ngay 27-5-2002"/>
      <sheetName val="Ngay 11-6-2002"/>
      <sheetName val="Ngay 20-6-2002"/>
      <sheetName val="Ngay 21-6-2002"/>
      <sheetName val="Ngay 8-9-2002"/>
      <sheetName val="Ngay9-10-02"/>
      <sheetName val="11-10-02"/>
    </sheetNames>
    <definedNames>
      <definedName name="NToS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BookJHFGJGXBGCCNCVCCVVCVCC2"/>
      <sheetName val="#REF"/>
      <sheetName val="_REF"/>
      <sheetName val="MTO REV.2(ARMOR)"/>
      <sheetName val="Sheet1"/>
      <sheetName val="DN"/>
      <sheetName val="VP"/>
      <sheetName val="KD"/>
      <sheetName val="DD"/>
      <sheetName val="CT"/>
      <sheetName val="PX"/>
      <sheetName val="GR"/>
      <sheetName val="00000000"/>
      <sheetName val="DS CHU Phuc"/>
      <sheetName val="DS THI AT"/>
      <sheetName val="Bien Ban"/>
      <sheetName val="Sheet2"/>
      <sheetName val="XL4Poppy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Gia_GC_Satthep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definedNames>
      <definedName name="K_1"/>
      <definedName name="K_2"/>
    </definedNames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CTBT"/>
      <sheetName val="D.lg Thang Mo"/>
      <sheetName val="CT Thang Mo"/>
      <sheetName val="D.lg Phu Lung"/>
      <sheetName val="CT  PL"/>
      <sheetName val="D.lg Lao &amp; chai"/>
      <sheetName val="CT  Lao &amp; chai"/>
      <sheetName val="Gia thau TM"/>
      <sheetName val="TH chao thau (2)"/>
      <sheetName val="KHTC "/>
      <sheetName val="Tien do"/>
      <sheetName val="Nguon goc VT"/>
      <sheetName val="TH chao thau"/>
      <sheetName val="Ten da 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QT DZ35"/>
      <sheetName val="DT DZ 35 Kv"/>
      <sheetName val="Chiet tinh dz35"/>
      <sheetName val="TN"/>
      <sheetName val="VC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bia Dz22"/>
      <sheetName val="TH 22"/>
      <sheetName val="DT DZ 22 Kv"/>
      <sheetName val="DTchi tiet DZ 22 Kv"/>
      <sheetName val="Chiet tinh dz22"/>
      <sheetName val="Thi nghiem 22"/>
      <sheetName val="VC22"/>
      <sheetName val="DTtram "/>
      <sheetName val="DTTC tram "/>
      <sheetName val="Chiet tinh TB, VT"/>
      <sheetName val=" thi nghiemTBA"/>
      <sheetName val="VCVT"/>
      <sheetName val="bia"/>
      <sheetName val="trang bia"/>
      <sheetName val="TH t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THGDT huu Lung - LS"/>
      <sheetName val="THDT Yen Son"/>
      <sheetName val="D.lg Yen Son"/>
      <sheetName val="THDT Huu Lien"/>
      <sheetName val="D.lg Huu Lien"/>
      <sheetName val="THDT Yen Thinh"/>
      <sheetName val="D.lg Yen Thinh"/>
      <sheetName val="Chi tiet"/>
      <sheetName val="CTBT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Solieu"/>
      <sheetName val="TMC"/>
      <sheetName val="TMDT"/>
      <sheetName val="tong hop"/>
      <sheetName val="TONG"/>
      <sheetName val="THXL"/>
      <sheetName val="GT"/>
      <sheetName val="chitiet"/>
      <sheetName val="vc"/>
      <sheetName val="VCDD"/>
      <sheetName val="THXL-tr"/>
      <sheetName val="CT_tram"/>
      <sheetName val="TK"/>
      <sheetName val="VTA"/>
      <sheetName val="bu"/>
      <sheetName val="bu-tr"/>
      <sheetName val="TC"/>
      <sheetName val="ThuHoiVT"/>
      <sheetName val="BEN BU"/>
      <sheetName val="pp3p_NC"/>
      <sheetName val="pp3p "/>
      <sheetName val="pp1p"/>
      <sheetName val="ppht"/>
      <sheetName val="kl"/>
      <sheetName val="DG"/>
      <sheetName val="LIET KE PHA DUONG DAY"/>
      <sheetName val="liet ke tram 1x25"/>
      <sheetName val="liet ke tram 3x50"/>
      <sheetName val="LK_VTTH"/>
      <sheetName val="TienLuong"/>
      <sheetName val="0000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Tong Ket"/>
      <sheetName val="Tien Luong"/>
      <sheetName val="TT"/>
      <sheetName val="Gia VT"/>
      <sheetName val="Vat Tu"/>
      <sheetName val="Don Gia"/>
      <sheetName val="Dinh Muc VT"/>
      <sheetName val="Van Chuyen"/>
      <sheetName val="Thong so"/>
      <sheetName val="Thuyet M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TK kinh phi (2)"/>
      <sheetName val="PT Vattu"/>
      <sheetName val="MAHIEU"/>
      <sheetName val="Sheet2"/>
      <sheetName val="ThuyetMinh DT"/>
      <sheetName val="Dutoan KL"/>
      <sheetName val="TK kinh phi"/>
      <sheetName val="Cuoc VC"/>
      <sheetName val="GIAVLIEU"/>
      <sheetName val="DG"/>
      <sheetName val="vankhuon"/>
      <sheetName val="Tong hop V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TDTKP"/>
      <sheetName val="DK-KH"/>
    </sheetNames>
    <sheetDataSet>
      <sheetData sheetId="0">
        <row r="46">
          <cell r="D46">
            <v>102178908.57728347</v>
          </cell>
          <cell r="E46">
            <v>244169100.16579708</v>
          </cell>
          <cell r="F46">
            <v>1418312001.0819573</v>
          </cell>
          <cell r="H46">
            <v>408817874.18075442</v>
          </cell>
        </row>
      </sheetData>
      <sheetData sheetId="1">
        <row r="9">
          <cell r="F9">
            <v>283455000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</sheetNames>
    <sheetDataSet>
      <sheetData sheetId="0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9"/>
  <sheetViews>
    <sheetView tabSelected="1" topLeftCell="A457" workbookViewId="0">
      <selection activeCell="B487" sqref="B487:C487"/>
    </sheetView>
  </sheetViews>
  <sheetFormatPr defaultRowHeight="12.75"/>
  <cols>
    <col min="1" max="1" width="49.85546875" customWidth="1"/>
    <col min="2" max="2" width="13.42578125" customWidth="1"/>
    <col min="3" max="3" width="14.28515625" customWidth="1"/>
    <col min="4" max="4" width="17.7109375" style="140" customWidth="1"/>
    <col min="5" max="5" width="17.28515625" customWidth="1"/>
    <col min="6" max="6" width="16.5703125" bestFit="1" customWidth="1"/>
    <col min="7" max="7" width="16.28515625" style="134" customWidth="1"/>
    <col min="8" max="8" width="12.140625" customWidth="1"/>
    <col min="9" max="9" width="10.5703125" customWidth="1"/>
    <col min="12" max="12" width="11.42578125" customWidth="1"/>
    <col min="13" max="13" width="12.42578125" customWidth="1"/>
  </cols>
  <sheetData>
    <row r="1" spans="1:5" ht="15.75" customHeight="1">
      <c r="A1" s="17" t="s">
        <v>137</v>
      </c>
      <c r="B1" s="97"/>
      <c r="C1" s="97"/>
      <c r="D1" s="3" t="s">
        <v>138</v>
      </c>
      <c r="E1" s="3"/>
    </row>
    <row r="2" spans="1:5" ht="15.75" customHeight="1">
      <c r="A2" s="17" t="s">
        <v>139</v>
      </c>
      <c r="B2" s="101"/>
      <c r="C2" s="6" t="s">
        <v>141</v>
      </c>
      <c r="D2" s="6"/>
      <c r="E2" s="6"/>
    </row>
    <row r="3" spans="1:5" ht="15.75">
      <c r="A3" s="18"/>
      <c r="B3" s="101"/>
      <c r="C3" s="6"/>
      <c r="D3" s="6"/>
      <c r="E3" s="6"/>
    </row>
    <row r="4" spans="1:5" ht="1.5" customHeight="1">
      <c r="A4" s="18"/>
      <c r="B4" s="95"/>
      <c r="C4" s="6"/>
      <c r="D4" s="6"/>
      <c r="E4" s="6"/>
    </row>
    <row r="5" spans="1:5" ht="18.75">
      <c r="A5" s="476" t="s">
        <v>142</v>
      </c>
      <c r="B5" s="476"/>
      <c r="C5" s="476"/>
      <c r="D5" s="476"/>
      <c r="E5" s="476"/>
    </row>
    <row r="6" spans="1:5" ht="14.25" customHeight="1">
      <c r="A6" s="503" t="s">
        <v>145</v>
      </c>
      <c r="B6" s="503"/>
      <c r="C6" s="503"/>
      <c r="D6" s="503"/>
      <c r="E6" s="503"/>
    </row>
    <row r="7" spans="1:5" ht="15.75">
      <c r="A7" s="496" t="s">
        <v>146</v>
      </c>
      <c r="B7" s="496"/>
      <c r="C7" s="496"/>
      <c r="D7" s="496"/>
      <c r="E7" s="496"/>
    </row>
    <row r="8" spans="1:5" ht="14.25" customHeight="1" thickBot="1">
      <c r="B8" s="90"/>
      <c r="C8" s="90"/>
      <c r="D8" s="136"/>
      <c r="E8" s="90" t="s">
        <v>78</v>
      </c>
    </row>
    <row r="9" spans="1:5" ht="30.75" customHeight="1" thickTop="1">
      <c r="A9" s="19"/>
      <c r="B9" s="21" t="s">
        <v>6</v>
      </c>
      <c r="C9" s="91" t="s">
        <v>8</v>
      </c>
      <c r="D9" s="137" t="s">
        <v>140</v>
      </c>
      <c r="E9" s="93" t="s">
        <v>9</v>
      </c>
    </row>
    <row r="10" spans="1:5" ht="15.75">
      <c r="A10" s="20" t="s">
        <v>5</v>
      </c>
      <c r="B10" s="22" t="s">
        <v>7</v>
      </c>
      <c r="C10" s="92"/>
      <c r="D10" s="138"/>
      <c r="E10" s="94"/>
    </row>
    <row r="11" spans="1:5" ht="12.75" customHeight="1">
      <c r="A11" s="85">
        <v>1</v>
      </c>
      <c r="B11" s="77">
        <v>2</v>
      </c>
      <c r="C11" s="77">
        <v>3</v>
      </c>
      <c r="D11" s="139">
        <v>4</v>
      </c>
      <c r="E11" s="86">
        <v>5</v>
      </c>
    </row>
    <row r="12" spans="1:5" ht="3.75" customHeight="1">
      <c r="A12" s="26"/>
      <c r="B12" s="27"/>
      <c r="C12" s="54"/>
      <c r="D12" s="65"/>
      <c r="E12" s="68"/>
    </row>
    <row r="13" spans="1:5" ht="36">
      <c r="A13" s="132" t="s">
        <v>147</v>
      </c>
      <c r="B13" s="28">
        <v>100</v>
      </c>
      <c r="C13" s="55"/>
      <c r="D13" s="61">
        <f>D14+D17+D20+D27+D30</f>
        <v>69579466903</v>
      </c>
      <c r="E13" s="106">
        <f>E14+E17+E20+E27+E30</f>
        <v>81521062794</v>
      </c>
    </row>
    <row r="14" spans="1:5" ht="15.75">
      <c r="A14" s="29" t="s">
        <v>10</v>
      </c>
      <c r="B14" s="22">
        <v>110</v>
      </c>
      <c r="C14" s="30"/>
      <c r="D14" s="70">
        <f>D15+D16</f>
        <v>10128305655</v>
      </c>
      <c r="E14" s="107">
        <f>E15+E16</f>
        <v>9413371946</v>
      </c>
    </row>
    <row r="15" spans="1:5" ht="15.2" customHeight="1">
      <c r="A15" s="31" t="s">
        <v>11</v>
      </c>
      <c r="B15" s="25">
        <v>111</v>
      </c>
      <c r="C15" s="25" t="s">
        <v>104</v>
      </c>
      <c r="D15" s="57">
        <v>9843971588</v>
      </c>
      <c r="E15" s="108">
        <v>9135109866</v>
      </c>
    </row>
    <row r="16" spans="1:5" ht="15.2" customHeight="1">
      <c r="A16" s="31" t="s">
        <v>12</v>
      </c>
      <c r="B16" s="25">
        <v>112</v>
      </c>
      <c r="C16" s="25"/>
      <c r="D16" s="57">
        <v>284334067</v>
      </c>
      <c r="E16" s="108">
        <v>278262080</v>
      </c>
    </row>
    <row r="17" spans="1:5" ht="15.2" customHeight="1">
      <c r="A17" s="29" t="s">
        <v>13</v>
      </c>
      <c r="B17" s="22">
        <v>120</v>
      </c>
      <c r="C17" s="30" t="s">
        <v>105</v>
      </c>
      <c r="D17" s="59">
        <f>D18+D19</f>
        <v>0</v>
      </c>
      <c r="E17" s="109">
        <f>E18+E19</f>
        <v>0</v>
      </c>
    </row>
    <row r="18" spans="1:5" ht="15.2" customHeight="1">
      <c r="A18" s="31" t="s">
        <v>14</v>
      </c>
      <c r="B18" s="25">
        <v>121</v>
      </c>
      <c r="C18" s="25"/>
      <c r="D18" s="57">
        <v>0</v>
      </c>
      <c r="E18" s="108">
        <v>0</v>
      </c>
    </row>
    <row r="19" spans="1:5" ht="15.2" customHeight="1">
      <c r="A19" s="31" t="s">
        <v>129</v>
      </c>
      <c r="B19" s="25">
        <v>129</v>
      </c>
      <c r="C19" s="30"/>
      <c r="D19" s="60">
        <v>0</v>
      </c>
      <c r="E19" s="110">
        <v>0</v>
      </c>
    </row>
    <row r="20" spans="1:5" ht="15.2" customHeight="1">
      <c r="A20" s="29" t="s">
        <v>80</v>
      </c>
      <c r="B20" s="22">
        <v>130</v>
      </c>
      <c r="C20" s="30"/>
      <c r="D20" s="59">
        <f>SUM(D21:D26)</f>
        <v>42766524210</v>
      </c>
      <c r="E20" s="109">
        <f>SUM(E21:E26)</f>
        <v>46270840095</v>
      </c>
    </row>
    <row r="21" spans="1:5" ht="15.2" customHeight="1">
      <c r="A21" s="31" t="s">
        <v>15</v>
      </c>
      <c r="B21" s="25">
        <v>131</v>
      </c>
      <c r="C21" s="25"/>
      <c r="D21" s="57">
        <v>34125046347</v>
      </c>
      <c r="E21" s="108">
        <v>35935504417</v>
      </c>
    </row>
    <row r="22" spans="1:5" ht="15.2" customHeight="1">
      <c r="A22" s="31" t="s">
        <v>16</v>
      </c>
      <c r="B22" s="25">
        <v>132</v>
      </c>
      <c r="C22" s="30"/>
      <c r="D22" s="57">
        <v>8471813030</v>
      </c>
      <c r="E22" s="108">
        <v>10332001184</v>
      </c>
    </row>
    <row r="23" spans="1:5" ht="15.2" customHeight="1">
      <c r="A23" s="31" t="s">
        <v>81</v>
      </c>
      <c r="B23" s="25">
        <v>133</v>
      </c>
      <c r="C23" s="25"/>
      <c r="D23" s="57">
        <v>0</v>
      </c>
      <c r="E23" s="108">
        <v>0</v>
      </c>
    </row>
    <row r="24" spans="1:5" ht="15.2" customHeight="1">
      <c r="A24" s="31" t="s">
        <v>17</v>
      </c>
      <c r="B24" s="25">
        <v>134</v>
      </c>
      <c r="C24" s="30"/>
      <c r="D24" s="57">
        <v>0</v>
      </c>
      <c r="E24" s="108">
        <v>0</v>
      </c>
    </row>
    <row r="25" spans="1:5" ht="15.2" customHeight="1">
      <c r="A25" s="31" t="s">
        <v>18</v>
      </c>
      <c r="B25" s="25">
        <v>135</v>
      </c>
      <c r="C25" s="25" t="s">
        <v>106</v>
      </c>
      <c r="D25" s="71">
        <f>301684409+4189001</f>
        <v>305873410</v>
      </c>
      <c r="E25" s="111">
        <v>182972340</v>
      </c>
    </row>
    <row r="26" spans="1:5" ht="15.2" customHeight="1">
      <c r="A26" s="31" t="s">
        <v>82</v>
      </c>
      <c r="B26" s="25">
        <v>139</v>
      </c>
      <c r="C26" s="25"/>
      <c r="D26" s="129">
        <v>-136208577</v>
      </c>
      <c r="E26" s="130">
        <v>-179637846</v>
      </c>
    </row>
    <row r="27" spans="1:5" ht="15.2" customHeight="1">
      <c r="A27" s="29" t="s">
        <v>19</v>
      </c>
      <c r="B27" s="22">
        <v>140</v>
      </c>
      <c r="C27" s="30"/>
      <c r="D27" s="70">
        <f>D28+D29</f>
        <v>14475716472</v>
      </c>
      <c r="E27" s="107">
        <f>E28+E29</f>
        <v>20647375437</v>
      </c>
    </row>
    <row r="28" spans="1:5" ht="15.2" customHeight="1">
      <c r="A28" s="31" t="s">
        <v>20</v>
      </c>
      <c r="B28" s="25">
        <v>141</v>
      </c>
      <c r="C28" s="25" t="s">
        <v>107</v>
      </c>
      <c r="D28" s="57">
        <f>14475716471+1</f>
        <v>14475716472</v>
      </c>
      <c r="E28" s="108">
        <v>20647375437</v>
      </c>
    </row>
    <row r="29" spans="1:5" ht="15.2" customHeight="1">
      <c r="A29" s="31" t="s">
        <v>21</v>
      </c>
      <c r="B29" s="25">
        <v>149</v>
      </c>
      <c r="C29" s="30"/>
      <c r="D29" s="60">
        <v>0</v>
      </c>
      <c r="E29" s="110">
        <v>0</v>
      </c>
    </row>
    <row r="30" spans="1:5" ht="15.2" customHeight="1">
      <c r="A30" s="29" t="s">
        <v>22</v>
      </c>
      <c r="B30" s="22">
        <v>150</v>
      </c>
      <c r="C30" s="30"/>
      <c r="D30" s="59">
        <f>D31+D32+D34+D33</f>
        <v>2208920566</v>
      </c>
      <c r="E30" s="109">
        <f>E31+E32+E34+E33</f>
        <v>5189475316</v>
      </c>
    </row>
    <row r="31" spans="1:5" ht="15.2" customHeight="1">
      <c r="A31" s="31" t="s">
        <v>23</v>
      </c>
      <c r="B31" s="25">
        <v>151</v>
      </c>
      <c r="C31" s="30"/>
      <c r="D31" s="57">
        <f>489414355+127311150</f>
        <v>616725505</v>
      </c>
      <c r="E31" s="108">
        <v>366792833</v>
      </c>
    </row>
    <row r="32" spans="1:5" ht="15.2" customHeight="1">
      <c r="A32" s="31" t="s">
        <v>83</v>
      </c>
      <c r="B32" s="25">
        <v>152</v>
      </c>
      <c r="C32" s="25"/>
      <c r="D32" s="57">
        <v>1000015810</v>
      </c>
      <c r="E32" s="108">
        <v>4089821136</v>
      </c>
    </row>
    <row r="33" spans="1:5" ht="15.2" customHeight="1">
      <c r="A33" s="31" t="s">
        <v>84</v>
      </c>
      <c r="B33" s="25">
        <v>154</v>
      </c>
      <c r="C33" s="25" t="s">
        <v>108</v>
      </c>
      <c r="D33" s="71">
        <v>0</v>
      </c>
      <c r="E33" s="108">
        <v>239480457</v>
      </c>
    </row>
    <row r="34" spans="1:5" ht="15.2" customHeight="1">
      <c r="A34" s="31" t="s">
        <v>85</v>
      </c>
      <c r="B34" s="25">
        <v>158</v>
      </c>
      <c r="C34" s="30"/>
      <c r="D34" s="71">
        <v>592179251</v>
      </c>
      <c r="E34" s="111">
        <v>493380890</v>
      </c>
    </row>
    <row r="35" spans="1:5" ht="2.25" customHeight="1">
      <c r="A35" s="32"/>
      <c r="B35" s="34"/>
      <c r="C35" s="55"/>
      <c r="E35" s="112"/>
    </row>
    <row r="36" spans="1:5" ht="15.75">
      <c r="A36" s="29" t="s">
        <v>24</v>
      </c>
      <c r="B36" s="35">
        <v>200</v>
      </c>
      <c r="C36" s="55"/>
      <c r="D36" s="89">
        <f>D38+D44+D56+D59+D64</f>
        <v>58752881796</v>
      </c>
      <c r="E36" s="113">
        <f>E38+E44+E56+E59+E64</f>
        <v>60761011901</v>
      </c>
    </row>
    <row r="37" spans="1:5" ht="15.75">
      <c r="A37" s="33" t="s">
        <v>25</v>
      </c>
      <c r="B37" s="36"/>
      <c r="C37" s="55"/>
      <c r="D37" s="89"/>
      <c r="E37" s="114"/>
    </row>
    <row r="38" spans="1:5" ht="15.75">
      <c r="A38" s="29" t="s">
        <v>26</v>
      </c>
      <c r="B38" s="22">
        <v>210</v>
      </c>
      <c r="C38" s="30"/>
      <c r="D38" s="58"/>
      <c r="E38" s="56"/>
    </row>
    <row r="39" spans="1:5" ht="15.75">
      <c r="A39" s="31" t="s">
        <v>27</v>
      </c>
      <c r="B39" s="25">
        <v>211</v>
      </c>
      <c r="C39" s="25"/>
      <c r="D39" s="57">
        <v>0</v>
      </c>
      <c r="E39" s="108">
        <v>0</v>
      </c>
    </row>
    <row r="40" spans="1:5" ht="15.75">
      <c r="A40" s="31" t="s">
        <v>86</v>
      </c>
      <c r="B40" s="25">
        <v>212</v>
      </c>
      <c r="C40" s="25"/>
      <c r="D40" s="57"/>
      <c r="E40" s="108"/>
    </row>
    <row r="41" spans="1:5" ht="15.75">
      <c r="A41" s="31" t="s">
        <v>87</v>
      </c>
      <c r="B41" s="25">
        <v>213</v>
      </c>
      <c r="C41" s="30" t="s">
        <v>109</v>
      </c>
      <c r="D41" s="57">
        <v>0</v>
      </c>
      <c r="E41" s="108">
        <v>0</v>
      </c>
    </row>
    <row r="42" spans="1:5" ht="15.75">
      <c r="A42" s="31" t="s">
        <v>88</v>
      </c>
      <c r="B42" s="25">
        <v>218</v>
      </c>
      <c r="C42" s="30" t="s">
        <v>110</v>
      </c>
      <c r="D42" s="57">
        <v>0</v>
      </c>
      <c r="E42" s="108">
        <v>0</v>
      </c>
    </row>
    <row r="43" spans="1:5" ht="15.75">
      <c r="A43" s="31" t="s">
        <v>89</v>
      </c>
      <c r="B43" s="25">
        <v>219</v>
      </c>
      <c r="C43" s="30"/>
      <c r="D43" s="60">
        <v>0</v>
      </c>
      <c r="E43" s="110">
        <v>0</v>
      </c>
    </row>
    <row r="44" spans="1:5" ht="15.75">
      <c r="A44" s="29" t="s">
        <v>28</v>
      </c>
      <c r="B44" s="22">
        <v>220</v>
      </c>
      <c r="C44" s="30"/>
      <c r="D44" s="59">
        <f>D45+D48+D51+D54</f>
        <v>58524831789</v>
      </c>
      <c r="E44" s="109">
        <f>E45+E48+E51+E54</f>
        <v>59808331886</v>
      </c>
    </row>
    <row r="45" spans="1:5" ht="15.75">
      <c r="A45" s="31" t="s">
        <v>29</v>
      </c>
      <c r="B45" s="25">
        <v>221</v>
      </c>
      <c r="C45" s="25" t="s">
        <v>111</v>
      </c>
      <c r="D45" s="58">
        <f>D46+D47</f>
        <v>51847585363</v>
      </c>
      <c r="E45" s="115">
        <f>E46+E47</f>
        <v>52890703025</v>
      </c>
    </row>
    <row r="46" spans="1:5" ht="15.75">
      <c r="A46" s="31" t="s">
        <v>30</v>
      </c>
      <c r="B46" s="25">
        <v>222</v>
      </c>
      <c r="C46" s="30"/>
      <c r="D46" s="57">
        <v>77333373846</v>
      </c>
      <c r="E46" s="108">
        <v>73303048997</v>
      </c>
    </row>
    <row r="47" spans="1:5" ht="15.75">
      <c r="A47" s="31" t="s">
        <v>31</v>
      </c>
      <c r="B47" s="25">
        <v>223</v>
      </c>
      <c r="C47" s="30"/>
      <c r="D47" s="62">
        <v>-25485788483</v>
      </c>
      <c r="E47" s="116">
        <v>-20412345972</v>
      </c>
    </row>
    <row r="48" spans="1:5" ht="15.75">
      <c r="A48" s="31" t="s">
        <v>32</v>
      </c>
      <c r="B48" s="25">
        <v>224</v>
      </c>
      <c r="C48" s="25" t="s">
        <v>112</v>
      </c>
      <c r="D48" s="58">
        <f>D49+D50</f>
        <v>0</v>
      </c>
      <c r="E48" s="115">
        <f>E49+E50</f>
        <v>0</v>
      </c>
    </row>
    <row r="49" spans="1:5" ht="15.75">
      <c r="A49" s="31" t="s">
        <v>30</v>
      </c>
      <c r="B49" s="25">
        <v>225</v>
      </c>
      <c r="C49" s="30"/>
      <c r="D49" s="57">
        <v>0</v>
      </c>
      <c r="E49" s="108">
        <v>0</v>
      </c>
    </row>
    <row r="50" spans="1:5" ht="15.75">
      <c r="A50" s="31" t="s">
        <v>31</v>
      </c>
      <c r="B50" s="25">
        <v>226</v>
      </c>
      <c r="C50" s="30"/>
      <c r="D50" s="62">
        <v>0</v>
      </c>
      <c r="E50" s="116">
        <v>0</v>
      </c>
    </row>
    <row r="51" spans="1:5" ht="15.75">
      <c r="A51" s="31" t="s">
        <v>33</v>
      </c>
      <c r="B51" s="25">
        <v>227</v>
      </c>
      <c r="C51" s="25" t="s">
        <v>113</v>
      </c>
      <c r="D51" s="58">
        <f>D52+D53</f>
        <v>6032264451</v>
      </c>
      <c r="E51" s="115">
        <f>E52+E53</f>
        <v>6917628861</v>
      </c>
    </row>
    <row r="52" spans="1:5" ht="15.75">
      <c r="A52" s="31" t="s">
        <v>30</v>
      </c>
      <c r="B52" s="25">
        <v>228</v>
      </c>
      <c r="C52" s="30"/>
      <c r="D52" s="57">
        <v>9029845662</v>
      </c>
      <c r="E52" s="108">
        <v>9029845662</v>
      </c>
    </row>
    <row r="53" spans="1:5" ht="15.75">
      <c r="A53" s="31" t="s">
        <v>31</v>
      </c>
      <c r="B53" s="25">
        <v>229</v>
      </c>
      <c r="C53" s="30"/>
      <c r="D53" s="62">
        <v>-2997581211</v>
      </c>
      <c r="E53" s="116">
        <v>-2112216801</v>
      </c>
    </row>
    <row r="54" spans="1:5" ht="15.75">
      <c r="A54" s="31" t="s">
        <v>34</v>
      </c>
      <c r="B54" s="25">
        <v>230</v>
      </c>
      <c r="C54" s="25" t="s">
        <v>114</v>
      </c>
      <c r="D54" s="57">
        <v>644981975</v>
      </c>
      <c r="E54" s="108">
        <v>0</v>
      </c>
    </row>
    <row r="55" spans="1:5" ht="3" customHeight="1">
      <c r="A55" s="31"/>
      <c r="B55" s="25"/>
      <c r="C55" s="25"/>
      <c r="D55" s="57"/>
      <c r="E55" s="108"/>
    </row>
    <row r="56" spans="1:5" ht="15.75">
      <c r="A56" s="29" t="s">
        <v>35</v>
      </c>
      <c r="B56" s="22">
        <v>240</v>
      </c>
      <c r="C56" s="22" t="s">
        <v>115</v>
      </c>
      <c r="D56" s="63">
        <f>D57+D58</f>
        <v>0</v>
      </c>
      <c r="E56" s="117">
        <f>E57+E58</f>
        <v>0</v>
      </c>
    </row>
    <row r="57" spans="1:5" ht="15.75">
      <c r="A57" s="31" t="s">
        <v>30</v>
      </c>
      <c r="B57" s="25">
        <v>241</v>
      </c>
      <c r="C57" s="30"/>
      <c r="D57" s="57">
        <v>0</v>
      </c>
      <c r="E57" s="108">
        <v>0</v>
      </c>
    </row>
    <row r="58" spans="1:5" ht="15.75">
      <c r="A58" s="31" t="s">
        <v>31</v>
      </c>
      <c r="B58" s="25">
        <v>242</v>
      </c>
      <c r="C58" s="30"/>
      <c r="D58" s="60">
        <v>0</v>
      </c>
      <c r="E58" s="110">
        <v>0</v>
      </c>
    </row>
    <row r="59" spans="1:5" ht="15.75">
      <c r="A59" s="29" t="s">
        <v>36</v>
      </c>
      <c r="B59" s="22">
        <v>250</v>
      </c>
      <c r="C59" s="22"/>
      <c r="D59" s="59">
        <f>D60+D61+D62+D63</f>
        <v>0</v>
      </c>
      <c r="E59" s="109">
        <f>E60+E61+E62+E63</f>
        <v>496580000</v>
      </c>
    </row>
    <row r="60" spans="1:5" ht="15.75">
      <c r="A60" s="31" t="s">
        <v>37</v>
      </c>
      <c r="B60" s="25">
        <v>251</v>
      </c>
      <c r="C60" s="30"/>
      <c r="D60" s="57">
        <v>0</v>
      </c>
      <c r="E60" s="118">
        <v>0</v>
      </c>
    </row>
    <row r="61" spans="1:5" ht="15.75">
      <c r="A61" s="31" t="s">
        <v>38</v>
      </c>
      <c r="B61" s="25">
        <v>252</v>
      </c>
      <c r="C61" s="30"/>
      <c r="D61" s="57">
        <v>0</v>
      </c>
      <c r="E61" s="118">
        <v>0</v>
      </c>
    </row>
    <row r="62" spans="1:5" ht="15.75">
      <c r="A62" s="31" t="s">
        <v>39</v>
      </c>
      <c r="B62" s="25">
        <v>258</v>
      </c>
      <c r="C62" s="30" t="s">
        <v>116</v>
      </c>
      <c r="D62" s="57">
        <v>0</v>
      </c>
      <c r="E62" s="108">
        <v>496580000</v>
      </c>
    </row>
    <row r="63" spans="1:5" ht="15.75">
      <c r="A63" s="31" t="s">
        <v>90</v>
      </c>
      <c r="B63" s="25">
        <v>259</v>
      </c>
      <c r="C63" s="30"/>
      <c r="D63" s="60">
        <v>0</v>
      </c>
      <c r="E63" s="110">
        <v>0</v>
      </c>
    </row>
    <row r="64" spans="1:5" ht="15.75">
      <c r="A64" s="29" t="s">
        <v>40</v>
      </c>
      <c r="B64" s="22">
        <v>260</v>
      </c>
      <c r="C64" s="30"/>
      <c r="D64" s="63">
        <f>D65+D66+D67</f>
        <v>228050007</v>
      </c>
      <c r="E64" s="117">
        <f>E65+E66+E67</f>
        <v>456100015</v>
      </c>
    </row>
    <row r="65" spans="1:5" ht="15.75">
      <c r="A65" s="31" t="s">
        <v>41</v>
      </c>
      <c r="B65" s="25">
        <v>261</v>
      </c>
      <c r="C65" s="25" t="s">
        <v>117</v>
      </c>
      <c r="D65" s="57">
        <v>228050007</v>
      </c>
      <c r="E65" s="108">
        <v>456100015</v>
      </c>
    </row>
    <row r="66" spans="1:5" ht="15.75">
      <c r="A66" s="37" t="s">
        <v>42</v>
      </c>
      <c r="B66" s="25">
        <v>262</v>
      </c>
      <c r="C66" s="25" t="s">
        <v>118</v>
      </c>
      <c r="D66" s="66">
        <v>0</v>
      </c>
      <c r="E66" s="119">
        <v>0</v>
      </c>
    </row>
    <row r="67" spans="1:5" ht="15.75">
      <c r="A67" s="38" t="s">
        <v>43</v>
      </c>
      <c r="B67" s="39">
        <v>268</v>
      </c>
      <c r="C67" s="23"/>
      <c r="D67" s="67">
        <v>0</v>
      </c>
      <c r="E67" s="120">
        <v>0</v>
      </c>
    </row>
    <row r="68" spans="1:5" ht="15.75">
      <c r="A68" s="40" t="s">
        <v>150</v>
      </c>
      <c r="B68" s="28">
        <v>270</v>
      </c>
      <c r="C68" s="54"/>
      <c r="D68" s="73">
        <f>D36+D13</f>
        <v>128332348699</v>
      </c>
      <c r="E68" s="121">
        <f>E36+E13</f>
        <v>142282074695</v>
      </c>
    </row>
    <row r="69" spans="1:5" ht="2.25" customHeight="1" thickBot="1">
      <c r="A69" s="41"/>
      <c r="B69" s="42"/>
      <c r="C69" s="42"/>
      <c r="D69" s="141"/>
      <c r="E69" s="131"/>
    </row>
    <row r="70" spans="1:5" ht="4.5" customHeight="1" thickTop="1" thickBot="1">
      <c r="A70" s="18"/>
      <c r="E70" s="112"/>
    </row>
    <row r="71" spans="1:5" ht="14.25" customHeight="1" thickTop="1" thickBot="1">
      <c r="A71" s="44">
        <v>1</v>
      </c>
      <c r="B71" s="45">
        <v>2</v>
      </c>
      <c r="C71" s="45">
        <v>3</v>
      </c>
      <c r="D71" s="142">
        <v>4</v>
      </c>
      <c r="E71" s="103">
        <v>5</v>
      </c>
    </row>
    <row r="72" spans="1:5" ht="15.75">
      <c r="A72" s="46" t="s">
        <v>44</v>
      </c>
      <c r="B72" s="23"/>
      <c r="C72" s="23"/>
      <c r="D72" s="143"/>
      <c r="E72" s="104"/>
    </row>
    <row r="73" spans="1:5" ht="18">
      <c r="A73" s="133" t="s">
        <v>149</v>
      </c>
      <c r="B73" s="28">
        <v>300</v>
      </c>
      <c r="C73" s="54"/>
      <c r="D73" s="82">
        <f>D74+D86</f>
        <v>19827963153</v>
      </c>
      <c r="E73" s="122">
        <f>E74+E86</f>
        <v>24544049300</v>
      </c>
    </row>
    <row r="74" spans="1:5" ht="15.75">
      <c r="A74" s="29" t="s">
        <v>45</v>
      </c>
      <c r="B74" s="22">
        <v>310</v>
      </c>
      <c r="C74" s="30"/>
      <c r="D74" s="63">
        <f>SUM(D75:D85)</f>
        <v>19827963153</v>
      </c>
      <c r="E74" s="117">
        <f>SUM(E75:E85)</f>
        <v>14279127382</v>
      </c>
    </row>
    <row r="75" spans="1:5" ht="15.75">
      <c r="A75" s="31" t="s">
        <v>46</v>
      </c>
      <c r="B75" s="25">
        <v>311</v>
      </c>
      <c r="C75" s="25" t="s">
        <v>119</v>
      </c>
      <c r="D75" s="57">
        <v>580099800</v>
      </c>
      <c r="E75" s="108">
        <v>0</v>
      </c>
    </row>
    <row r="76" spans="1:5" ht="15.75">
      <c r="A76" s="31" t="s">
        <v>47</v>
      </c>
      <c r="B76" s="25">
        <v>312</v>
      </c>
      <c r="C76" s="25"/>
      <c r="D76" s="57">
        <v>7156445192</v>
      </c>
      <c r="E76" s="108">
        <v>2436765048</v>
      </c>
    </row>
    <row r="77" spans="1:5" ht="15.75">
      <c r="A77" s="31" t="s">
        <v>48</v>
      </c>
      <c r="B77" s="25">
        <v>313</v>
      </c>
      <c r="C77" s="25"/>
      <c r="D77" s="57">
        <v>897932079</v>
      </c>
      <c r="E77" s="108">
        <v>446293428</v>
      </c>
    </row>
    <row r="78" spans="1:5" ht="15.75">
      <c r="A78" s="31" t="s">
        <v>49</v>
      </c>
      <c r="B78" s="25">
        <v>314</v>
      </c>
      <c r="C78" s="25" t="s">
        <v>120</v>
      </c>
      <c r="D78" s="57">
        <v>451117294</v>
      </c>
      <c r="E78" s="108">
        <v>23313277</v>
      </c>
    </row>
    <row r="79" spans="1:5" ht="15.75">
      <c r="A79" s="31" t="s">
        <v>50</v>
      </c>
      <c r="B79" s="25">
        <v>315</v>
      </c>
      <c r="C79" s="30"/>
      <c r="D79" s="57">
        <v>740524307</v>
      </c>
      <c r="E79" s="108">
        <v>3864300101</v>
      </c>
    </row>
    <row r="80" spans="1:5" ht="15.75">
      <c r="A80" s="31" t="s">
        <v>51</v>
      </c>
      <c r="B80" s="25">
        <v>316</v>
      </c>
      <c r="C80" s="25" t="s">
        <v>121</v>
      </c>
      <c r="D80" s="57">
        <v>0</v>
      </c>
      <c r="E80" s="108">
        <v>555510612</v>
      </c>
    </row>
    <row r="81" spans="1:5" ht="15.75">
      <c r="A81" s="31" t="s">
        <v>52</v>
      </c>
      <c r="B81" s="25">
        <v>317</v>
      </c>
      <c r="C81" s="30"/>
      <c r="D81" s="57">
        <v>0</v>
      </c>
      <c r="E81" s="108">
        <v>0</v>
      </c>
    </row>
    <row r="82" spans="1:5" ht="15.75">
      <c r="A82" s="31" t="s">
        <v>53</v>
      </c>
      <c r="B82" s="25">
        <v>318</v>
      </c>
      <c r="C82" s="30"/>
      <c r="D82" s="57">
        <v>0</v>
      </c>
      <c r="E82" s="108">
        <v>0</v>
      </c>
    </row>
    <row r="83" spans="1:5" ht="15.75">
      <c r="A83" s="31" t="s">
        <v>91</v>
      </c>
      <c r="B83" s="25">
        <v>319</v>
      </c>
      <c r="C83" s="25" t="s">
        <v>122</v>
      </c>
      <c r="D83" s="71">
        <f>264261372+295481242</f>
        <v>559742614</v>
      </c>
      <c r="E83" s="111">
        <f>642813147+265481242</f>
        <v>908294389</v>
      </c>
    </row>
    <row r="84" spans="1:5" ht="15.75">
      <c r="A84" s="31" t="s">
        <v>92</v>
      </c>
      <c r="B84" s="25">
        <v>320</v>
      </c>
      <c r="C84" s="25"/>
      <c r="D84" s="57"/>
      <c r="E84" s="108"/>
    </row>
    <row r="85" spans="1:5" ht="15.75">
      <c r="A85" s="31" t="s">
        <v>143</v>
      </c>
      <c r="B85" s="25">
        <v>323</v>
      </c>
      <c r="C85" s="30"/>
      <c r="D85" s="57">
        <f>8480986880+306021847+155093140+500000000</f>
        <v>9442101867</v>
      </c>
      <c r="E85" s="108">
        <v>6044650527</v>
      </c>
    </row>
    <row r="86" spans="1:5" ht="15.75">
      <c r="A86" s="29" t="s">
        <v>54</v>
      </c>
      <c r="B86" s="22">
        <v>330</v>
      </c>
      <c r="C86" s="30"/>
      <c r="D86" s="63">
        <f>SUM(D87:D93)</f>
        <v>0</v>
      </c>
      <c r="E86" s="117">
        <f>SUM(E87:E93)</f>
        <v>10264921918</v>
      </c>
    </row>
    <row r="87" spans="1:5" ht="15.2" customHeight="1">
      <c r="A87" s="31" t="s">
        <v>55</v>
      </c>
      <c r="B87" s="25">
        <v>331</v>
      </c>
      <c r="C87" s="30"/>
      <c r="D87" s="57">
        <v>0</v>
      </c>
      <c r="E87" s="108">
        <v>0</v>
      </c>
    </row>
    <row r="88" spans="1:5" ht="15.2" customHeight="1">
      <c r="A88" s="31" t="s">
        <v>56</v>
      </c>
      <c r="B88" s="25">
        <v>332</v>
      </c>
      <c r="C88" s="25" t="s">
        <v>123</v>
      </c>
      <c r="D88" s="57">
        <v>0</v>
      </c>
      <c r="E88" s="108">
        <v>0</v>
      </c>
    </row>
    <row r="89" spans="1:5" ht="15.2" customHeight="1">
      <c r="A89" s="31" t="s">
        <v>57</v>
      </c>
      <c r="B89" s="25">
        <v>333</v>
      </c>
      <c r="C89" s="30"/>
      <c r="D89" s="71">
        <v>0</v>
      </c>
      <c r="E89" s="111">
        <v>0</v>
      </c>
    </row>
    <row r="90" spans="1:5" ht="15.2" customHeight="1">
      <c r="A90" s="31" t="s">
        <v>58</v>
      </c>
      <c r="B90" s="25">
        <v>334</v>
      </c>
      <c r="C90" s="25" t="s">
        <v>124</v>
      </c>
      <c r="D90" s="57">
        <v>0</v>
      </c>
      <c r="E90" s="108">
        <v>10000000000</v>
      </c>
    </row>
    <row r="91" spans="1:5" ht="15.2" customHeight="1">
      <c r="A91" s="31" t="s">
        <v>59</v>
      </c>
      <c r="B91" s="25">
        <v>335</v>
      </c>
      <c r="C91" s="25" t="s">
        <v>118</v>
      </c>
      <c r="D91" s="57">
        <v>0</v>
      </c>
      <c r="E91" s="108">
        <v>0</v>
      </c>
    </row>
    <row r="92" spans="1:5" ht="15.2" customHeight="1">
      <c r="A92" s="31" t="s">
        <v>93</v>
      </c>
      <c r="B92" s="25">
        <v>336</v>
      </c>
      <c r="C92" s="25"/>
      <c r="D92" s="57">
        <v>0</v>
      </c>
      <c r="E92" s="108">
        <v>264921918</v>
      </c>
    </row>
    <row r="93" spans="1:5" ht="15.2" customHeight="1">
      <c r="A93" s="31" t="s">
        <v>94</v>
      </c>
      <c r="B93" s="25">
        <v>337</v>
      </c>
      <c r="C93" s="55"/>
      <c r="D93" s="76"/>
      <c r="E93" s="123"/>
    </row>
    <row r="94" spans="1:5" ht="15.75">
      <c r="A94" s="29" t="s">
        <v>60</v>
      </c>
      <c r="B94" s="22">
        <v>400</v>
      </c>
      <c r="C94" s="55"/>
      <c r="D94" s="76">
        <f>D95+D107</f>
        <v>108504385546</v>
      </c>
      <c r="E94" s="123">
        <f>E95+E107</f>
        <v>117738025395</v>
      </c>
    </row>
    <row r="95" spans="1:5" ht="15.75">
      <c r="A95" s="29" t="s">
        <v>61</v>
      </c>
      <c r="B95" s="22">
        <v>410</v>
      </c>
      <c r="C95" s="30" t="s">
        <v>125</v>
      </c>
      <c r="D95" s="61">
        <f>D96+D97+D99+D100+D101+D102+D103+D104+D105+D98</f>
        <v>108504385546</v>
      </c>
      <c r="E95" s="106">
        <f>E96+E97+E99+E100+E101+E102+E103+E104+E105+E98</f>
        <v>117738025395</v>
      </c>
    </row>
    <row r="96" spans="1:5" ht="15.2" customHeight="1">
      <c r="A96" s="31" t="s">
        <v>62</v>
      </c>
      <c r="B96" s="25">
        <v>411</v>
      </c>
      <c r="C96" s="25"/>
      <c r="D96" s="57">
        <v>71475800000</v>
      </c>
      <c r="E96" s="108">
        <v>71475800000</v>
      </c>
    </row>
    <row r="97" spans="1:5" ht="15.2" customHeight="1">
      <c r="A97" s="31" t="s">
        <v>63</v>
      </c>
      <c r="B97" s="25">
        <v>412</v>
      </c>
      <c r="C97" s="30"/>
      <c r="D97" s="57">
        <v>0</v>
      </c>
      <c r="E97" s="108">
        <v>0</v>
      </c>
    </row>
    <row r="98" spans="1:5" ht="15.2" customHeight="1">
      <c r="A98" s="31" t="s">
        <v>95</v>
      </c>
      <c r="B98" s="25">
        <v>413</v>
      </c>
      <c r="C98" s="30"/>
      <c r="D98" s="57">
        <v>291290</v>
      </c>
      <c r="E98" s="108">
        <v>291290</v>
      </c>
    </row>
    <row r="99" spans="1:5" ht="15.2" customHeight="1">
      <c r="A99" s="31" t="s">
        <v>96</v>
      </c>
      <c r="B99" s="25">
        <v>414</v>
      </c>
      <c r="C99" s="30"/>
      <c r="D99" s="60">
        <v>0</v>
      </c>
      <c r="E99" s="110">
        <v>0</v>
      </c>
    </row>
    <row r="100" spans="1:5" ht="15.2" customHeight="1">
      <c r="A100" s="31" t="s">
        <v>97</v>
      </c>
      <c r="B100" s="25">
        <v>415</v>
      </c>
      <c r="C100" s="30"/>
      <c r="D100" s="57">
        <v>0</v>
      </c>
      <c r="E100" s="108">
        <v>0</v>
      </c>
    </row>
    <row r="101" spans="1:5" ht="15.2" customHeight="1">
      <c r="A101" s="31" t="s">
        <v>98</v>
      </c>
      <c r="B101" s="25">
        <v>416</v>
      </c>
      <c r="C101" s="30"/>
      <c r="D101" s="57">
        <v>64411054</v>
      </c>
      <c r="E101" s="108">
        <v>-31278317</v>
      </c>
    </row>
    <row r="102" spans="1:5" ht="15.2" customHeight="1">
      <c r="A102" s="31" t="s">
        <v>99</v>
      </c>
      <c r="B102" s="25">
        <v>417</v>
      </c>
      <c r="C102" s="69"/>
      <c r="D102" s="57">
        <v>6826543650</v>
      </c>
      <c r="E102" s="108">
        <v>4905122267</v>
      </c>
    </row>
    <row r="103" spans="1:5" ht="15.2" customHeight="1">
      <c r="A103" s="31" t="s">
        <v>100</v>
      </c>
      <c r="B103" s="25">
        <v>418</v>
      </c>
      <c r="C103" s="69"/>
      <c r="D103" s="57">
        <v>6889309716</v>
      </c>
      <c r="E103" s="108">
        <v>4967888333</v>
      </c>
    </row>
    <row r="104" spans="1:5" ht="15.2" customHeight="1">
      <c r="A104" s="31" t="s">
        <v>101</v>
      </c>
      <c r="B104" s="25">
        <v>419</v>
      </c>
      <c r="C104" s="69"/>
      <c r="D104" s="57">
        <v>0</v>
      </c>
      <c r="E104" s="108">
        <v>0</v>
      </c>
    </row>
    <row r="105" spans="1:5" ht="15.2" customHeight="1">
      <c r="A105" s="31" t="s">
        <v>102</v>
      </c>
      <c r="B105" s="25">
        <v>420</v>
      </c>
      <c r="C105" s="30"/>
      <c r="D105" s="57">
        <v>23248029836</v>
      </c>
      <c r="E105" s="108">
        <v>36420201822</v>
      </c>
    </row>
    <row r="106" spans="1:5" ht="15.2" customHeight="1">
      <c r="A106" s="31" t="s">
        <v>103</v>
      </c>
      <c r="B106" s="25">
        <v>421</v>
      </c>
      <c r="C106" s="30"/>
      <c r="D106" s="57"/>
      <c r="E106" s="108"/>
    </row>
    <row r="107" spans="1:5" ht="15.2" customHeight="1">
      <c r="A107" s="29" t="s">
        <v>64</v>
      </c>
      <c r="B107" s="22">
        <v>430</v>
      </c>
      <c r="C107" s="30"/>
      <c r="D107" s="59">
        <f>D108+D109</f>
        <v>0</v>
      </c>
      <c r="E107" s="109">
        <f>E108+E109</f>
        <v>0</v>
      </c>
    </row>
    <row r="108" spans="1:5" ht="15.2" customHeight="1">
      <c r="A108" s="31" t="s">
        <v>65</v>
      </c>
      <c r="B108" s="25">
        <v>432</v>
      </c>
      <c r="C108" s="25" t="s">
        <v>126</v>
      </c>
      <c r="D108" s="57">
        <v>0</v>
      </c>
      <c r="E108" s="108">
        <v>0</v>
      </c>
    </row>
    <row r="109" spans="1:5" ht="15.2" customHeight="1">
      <c r="A109" s="47" t="s">
        <v>66</v>
      </c>
      <c r="B109" s="39">
        <v>433</v>
      </c>
      <c r="C109" s="23"/>
      <c r="D109" s="57">
        <v>0</v>
      </c>
      <c r="E109" s="108">
        <v>0</v>
      </c>
    </row>
    <row r="110" spans="1:5" ht="16.5" thickBot="1">
      <c r="A110" s="87" t="s">
        <v>131</v>
      </c>
      <c r="B110" s="48">
        <v>440</v>
      </c>
      <c r="C110" s="83"/>
      <c r="D110" s="84">
        <f>D95+D73</f>
        <v>128332348699</v>
      </c>
      <c r="E110" s="124">
        <f>E94+E73</f>
        <v>142282074695</v>
      </c>
    </row>
    <row r="111" spans="1:5" ht="13.5" thickTop="1">
      <c r="E111" s="128"/>
    </row>
    <row r="112" spans="1:5" ht="18.75">
      <c r="A112" s="98" t="s">
        <v>67</v>
      </c>
      <c r="B112" s="98"/>
      <c r="C112" s="98"/>
      <c r="D112" s="135">
        <f>D68-D110</f>
        <v>0</v>
      </c>
      <c r="E112" s="126"/>
    </row>
    <row r="113" spans="1:5" ht="16.5" thickBot="1">
      <c r="A113" s="43"/>
      <c r="E113" s="127"/>
    </row>
    <row r="114" spans="1:5" ht="16.5" customHeight="1" thickTop="1">
      <c r="A114" s="49" t="s">
        <v>68</v>
      </c>
      <c r="B114" s="99" t="s">
        <v>8</v>
      </c>
      <c r="C114" s="50"/>
      <c r="D114" s="144" t="s">
        <v>79</v>
      </c>
      <c r="E114" s="51" t="s">
        <v>144</v>
      </c>
    </row>
    <row r="115" spans="1:5" ht="15.75">
      <c r="A115" s="31" t="s">
        <v>69</v>
      </c>
      <c r="B115" s="100">
        <v>24</v>
      </c>
      <c r="C115" s="77"/>
      <c r="D115" s="145"/>
      <c r="E115" s="125"/>
    </row>
    <row r="116" spans="1:5" ht="15.75">
      <c r="A116" s="31" t="s">
        <v>70</v>
      </c>
      <c r="B116" s="78"/>
      <c r="C116" s="79"/>
      <c r="D116" s="58"/>
      <c r="E116" s="56"/>
    </row>
    <row r="117" spans="1:5" ht="15.75">
      <c r="A117" s="31" t="s">
        <v>71</v>
      </c>
      <c r="B117" s="72"/>
      <c r="C117" s="30"/>
      <c r="D117" s="58"/>
      <c r="E117" s="56"/>
    </row>
    <row r="118" spans="1:5" ht="15.75">
      <c r="A118" s="31" t="s">
        <v>72</v>
      </c>
      <c r="B118" s="72"/>
      <c r="C118" s="30"/>
      <c r="D118" s="58"/>
      <c r="E118" s="56"/>
    </row>
    <row r="119" spans="1:5" ht="15.75">
      <c r="A119" s="31" t="s">
        <v>73</v>
      </c>
      <c r="B119" s="72"/>
      <c r="C119" s="30"/>
      <c r="D119" s="96">
        <v>202506355</v>
      </c>
      <c r="E119" s="102">
        <v>202506355</v>
      </c>
    </row>
    <row r="120" spans="1:5" ht="15.75">
      <c r="A120" s="31" t="s">
        <v>74</v>
      </c>
      <c r="B120" s="72"/>
      <c r="C120" s="30"/>
      <c r="D120" s="147"/>
      <c r="E120" s="105"/>
    </row>
    <row r="121" spans="1:5" ht="15.75">
      <c r="A121" s="24" t="s">
        <v>75</v>
      </c>
      <c r="B121" s="72"/>
      <c r="C121" s="30"/>
      <c r="D121" s="147">
        <v>163108.24</v>
      </c>
      <c r="E121" s="105">
        <v>161179.01999999999</v>
      </c>
    </row>
    <row r="122" spans="1:5" ht="15.75">
      <c r="A122" s="24" t="s">
        <v>76</v>
      </c>
      <c r="B122" s="72"/>
      <c r="C122" s="30"/>
      <c r="D122" s="147"/>
      <c r="E122" s="105"/>
    </row>
    <row r="123" spans="1:5" ht="15.75">
      <c r="A123" s="24" t="s">
        <v>77</v>
      </c>
      <c r="B123" s="72"/>
      <c r="C123" s="30"/>
      <c r="D123" s="147"/>
      <c r="E123" s="105"/>
    </row>
    <row r="124" spans="1:5" ht="15.75">
      <c r="A124" s="24" t="s">
        <v>133</v>
      </c>
      <c r="B124" s="72"/>
      <c r="C124" s="30"/>
      <c r="D124" s="147">
        <v>800</v>
      </c>
      <c r="E124" s="105">
        <v>800</v>
      </c>
    </row>
    <row r="125" spans="1:5" ht="15.75">
      <c r="A125" s="31" t="s">
        <v>128</v>
      </c>
      <c r="B125" s="72"/>
      <c r="C125" s="30"/>
      <c r="D125" s="58"/>
      <c r="E125" s="56"/>
    </row>
    <row r="126" spans="1:5" ht="16.5" thickBot="1">
      <c r="A126" s="74"/>
      <c r="B126" s="80"/>
      <c r="C126" s="81"/>
      <c r="D126" s="75"/>
      <c r="E126" s="64"/>
    </row>
    <row r="127" spans="1:5" ht="15.75" thickTop="1">
      <c r="A127" s="52"/>
    </row>
    <row r="128" spans="1:5" ht="15.75">
      <c r="D128" s="146" t="s">
        <v>148</v>
      </c>
    </row>
    <row r="129" spans="1:7" ht="15.75">
      <c r="A129" s="53"/>
    </row>
    <row r="130" spans="1:7" ht="15.75" customHeight="1">
      <c r="A130" s="88" t="s">
        <v>151</v>
      </c>
      <c r="B130" s="3" t="s">
        <v>134</v>
      </c>
      <c r="C130" s="3"/>
      <c r="D130" s="3" t="s">
        <v>136</v>
      </c>
      <c r="E130" s="3"/>
    </row>
    <row r="131" spans="1:7" ht="15.75" customHeight="1">
      <c r="A131" s="17" t="s">
        <v>152</v>
      </c>
      <c r="B131" s="7" t="s">
        <v>135</v>
      </c>
      <c r="C131" s="7"/>
      <c r="D131" s="7" t="s">
        <v>132</v>
      </c>
      <c r="E131" s="7"/>
    </row>
    <row r="133" spans="1:7" ht="15.75">
      <c r="A133" s="501" t="s">
        <v>153</v>
      </c>
      <c r="B133" s="501"/>
      <c r="C133" s="501"/>
      <c r="D133"/>
      <c r="E133" s="3" t="s">
        <v>154</v>
      </c>
      <c r="F133" s="3"/>
      <c r="G133" s="97"/>
    </row>
    <row r="134" spans="1:7" ht="15.75">
      <c r="A134" s="2" t="s">
        <v>155</v>
      </c>
      <c r="B134" s="2"/>
      <c r="C134" s="2"/>
      <c r="D134" s="2"/>
      <c r="E134" s="502" t="s">
        <v>156</v>
      </c>
      <c r="F134" s="502"/>
      <c r="G134" s="502"/>
    </row>
    <row r="135" spans="1:7" ht="18.75">
      <c r="A135" s="476" t="s">
        <v>157</v>
      </c>
      <c r="B135" s="476"/>
      <c r="C135" s="476"/>
      <c r="D135" s="476"/>
      <c r="E135" s="476"/>
      <c r="F135" s="476"/>
      <c r="G135" s="476"/>
    </row>
    <row r="136" spans="1:7" ht="15.75">
      <c r="A136" s="496" t="s">
        <v>158</v>
      </c>
      <c r="B136" s="496"/>
      <c r="C136" s="496"/>
      <c r="D136" s="496"/>
      <c r="E136" s="496"/>
      <c r="F136" s="496"/>
      <c r="G136" s="496"/>
    </row>
    <row r="137" spans="1:7" ht="16.5" thickBot="1">
      <c r="A137" s="150" t="s">
        <v>159</v>
      </c>
      <c r="C137" s="150" t="s">
        <v>160</v>
      </c>
      <c r="D137" s="497" t="s">
        <v>161</v>
      </c>
      <c r="E137" s="497"/>
      <c r="F137" s="497"/>
      <c r="G137" s="497"/>
    </row>
    <row r="138" spans="1:7" ht="15" thickTop="1">
      <c r="A138" s="151"/>
      <c r="B138" s="152" t="s">
        <v>162</v>
      </c>
      <c r="C138" s="152" t="s">
        <v>8</v>
      </c>
      <c r="D138" s="498" t="s">
        <v>163</v>
      </c>
      <c r="E138" s="499"/>
      <c r="F138" s="498" t="s">
        <v>164</v>
      </c>
      <c r="G138" s="500"/>
    </row>
    <row r="139" spans="1:7" ht="14.25">
      <c r="A139" s="153" t="s">
        <v>68</v>
      </c>
      <c r="B139" s="154"/>
      <c r="C139" s="154"/>
      <c r="D139" s="155"/>
      <c r="E139" s="156"/>
      <c r="F139" s="155"/>
      <c r="G139" s="157"/>
    </row>
    <row r="140" spans="1:7" ht="14.25">
      <c r="A140" s="158"/>
      <c r="B140" s="159" t="s">
        <v>7</v>
      </c>
      <c r="C140" s="154"/>
      <c r="D140" s="160" t="s">
        <v>165</v>
      </c>
      <c r="E140" s="160" t="s">
        <v>165</v>
      </c>
      <c r="F140" s="161" t="s">
        <v>165</v>
      </c>
      <c r="G140" s="162" t="s">
        <v>165</v>
      </c>
    </row>
    <row r="141" spans="1:7" ht="15">
      <c r="A141" s="163"/>
      <c r="B141" s="164"/>
      <c r="C141" s="165"/>
      <c r="D141" s="159" t="s">
        <v>166</v>
      </c>
      <c r="E141" s="166" t="s">
        <v>167</v>
      </c>
      <c r="F141" s="154" t="s">
        <v>166</v>
      </c>
      <c r="G141" s="167" t="s">
        <v>167</v>
      </c>
    </row>
    <row r="142" spans="1:7" ht="15">
      <c r="A142" s="168">
        <v>1</v>
      </c>
      <c r="B142" s="169">
        <v>2</v>
      </c>
      <c r="C142" s="169">
        <v>3</v>
      </c>
      <c r="D142" s="170">
        <v>4</v>
      </c>
      <c r="E142" s="171">
        <v>5</v>
      </c>
      <c r="F142" s="170">
        <v>6</v>
      </c>
      <c r="G142" s="172">
        <v>7</v>
      </c>
    </row>
    <row r="143" spans="1:7" ht="15">
      <c r="A143" s="173"/>
      <c r="B143" s="174"/>
      <c r="C143" s="175"/>
      <c r="D143" s="176"/>
      <c r="E143" s="176"/>
      <c r="F143" s="176"/>
      <c r="G143" s="177"/>
    </row>
    <row r="144" spans="1:7" ht="15">
      <c r="A144" s="178" t="s">
        <v>168</v>
      </c>
      <c r="B144" s="179" t="s">
        <v>169</v>
      </c>
      <c r="C144" s="180" t="s">
        <v>170</v>
      </c>
      <c r="D144" s="181">
        <v>59820277744</v>
      </c>
      <c r="E144" s="181">
        <v>53643414476</v>
      </c>
      <c r="F144" s="182">
        <f>120132407927+59820277744</f>
        <v>179952685671</v>
      </c>
      <c r="G144" s="183">
        <v>197795972353</v>
      </c>
    </row>
    <row r="145" spans="1:7" ht="15">
      <c r="A145" s="178" t="s">
        <v>171</v>
      </c>
      <c r="B145" s="179" t="s">
        <v>172</v>
      </c>
      <c r="C145" s="180"/>
      <c r="D145" s="184">
        <v>202624881</v>
      </c>
      <c r="E145" s="184">
        <v>16349856</v>
      </c>
      <c r="F145" s="185">
        <f>282593430+D145</f>
        <v>485218311</v>
      </c>
      <c r="G145" s="186">
        <v>97541923</v>
      </c>
    </row>
    <row r="146" spans="1:7" ht="28.5">
      <c r="A146" s="178" t="s">
        <v>173</v>
      </c>
      <c r="B146" s="159">
        <v>10</v>
      </c>
      <c r="C146" s="159"/>
      <c r="D146" s="187">
        <f>D144-D145</f>
        <v>59617652863</v>
      </c>
      <c r="E146" s="187">
        <f>E144-E145</f>
        <v>53627064620</v>
      </c>
      <c r="F146" s="188">
        <f>F144-F145</f>
        <v>179467467360</v>
      </c>
      <c r="G146" s="189">
        <f>G144-G145</f>
        <v>197698430430</v>
      </c>
    </row>
    <row r="147" spans="1:7" ht="15">
      <c r="A147" s="178" t="s">
        <v>174</v>
      </c>
      <c r="B147" s="159">
        <v>11</v>
      </c>
      <c r="C147" s="180" t="s">
        <v>175</v>
      </c>
      <c r="D147" s="184">
        <v>48418296460</v>
      </c>
      <c r="E147" s="184">
        <v>41719310231</v>
      </c>
      <c r="F147" s="190">
        <f>97859495319+D147</f>
        <v>146277791779</v>
      </c>
      <c r="G147" s="191">
        <v>144339085591</v>
      </c>
    </row>
    <row r="148" spans="1:7" ht="28.5">
      <c r="A148" s="178" t="s">
        <v>176</v>
      </c>
      <c r="B148" s="159">
        <v>20</v>
      </c>
      <c r="C148" s="192"/>
      <c r="D148" s="187">
        <f>D146-D147:D147</f>
        <v>11199356403</v>
      </c>
      <c r="E148" s="187">
        <f>E146-E147:E147</f>
        <v>11907754389</v>
      </c>
      <c r="F148" s="188">
        <f>F146-F147:F147</f>
        <v>33189675581</v>
      </c>
      <c r="G148" s="189">
        <f>G146-G147:G147</f>
        <v>53359344839</v>
      </c>
    </row>
    <row r="149" spans="1:7" ht="15">
      <c r="A149" s="178" t="s">
        <v>177</v>
      </c>
      <c r="B149" s="159">
        <v>21</v>
      </c>
      <c r="C149" s="180" t="s">
        <v>178</v>
      </c>
      <c r="D149" s="184">
        <v>45530985</v>
      </c>
      <c r="E149" s="184">
        <v>228096951</v>
      </c>
      <c r="F149" s="185">
        <f>249461349+D149</f>
        <v>294992334</v>
      </c>
      <c r="G149" s="186">
        <v>10046446081</v>
      </c>
    </row>
    <row r="150" spans="1:7" ht="15">
      <c r="A150" s="178" t="s">
        <v>179</v>
      </c>
      <c r="B150" s="159">
        <v>22</v>
      </c>
      <c r="C150" s="180" t="s">
        <v>180</v>
      </c>
      <c r="D150" s="193">
        <v>3954502</v>
      </c>
      <c r="E150" s="193">
        <v>561030267</v>
      </c>
      <c r="F150" s="185">
        <f>674531113+D150</f>
        <v>678485615</v>
      </c>
      <c r="G150" s="186">
        <v>3534772589</v>
      </c>
    </row>
    <row r="151" spans="1:7" ht="15">
      <c r="A151" s="194" t="s">
        <v>181</v>
      </c>
      <c r="B151" s="180">
        <v>23</v>
      </c>
      <c r="C151" s="195"/>
      <c r="D151" s="184">
        <v>1669746</v>
      </c>
      <c r="E151" s="184">
        <v>494982681</v>
      </c>
      <c r="F151" s="185">
        <f>524178586+D151</f>
        <v>525848332</v>
      </c>
      <c r="G151" s="186">
        <v>2957614046</v>
      </c>
    </row>
    <row r="152" spans="1:7" ht="15">
      <c r="A152" s="178" t="s">
        <v>182</v>
      </c>
      <c r="B152" s="159">
        <v>24</v>
      </c>
      <c r="C152" s="195"/>
      <c r="D152" s="184">
        <v>2523978003</v>
      </c>
      <c r="E152" s="184">
        <v>1789146931</v>
      </c>
      <c r="F152" s="185">
        <f>3778424920+D152</f>
        <v>6302402923</v>
      </c>
      <c r="G152" s="186">
        <v>5619971876</v>
      </c>
    </row>
    <row r="153" spans="1:7" ht="15">
      <c r="A153" s="178" t="s">
        <v>183</v>
      </c>
      <c r="B153" s="159">
        <v>25</v>
      </c>
      <c r="C153" s="195"/>
      <c r="D153" s="184">
        <v>2149659846</v>
      </c>
      <c r="E153" s="184">
        <v>2081897766</v>
      </c>
      <c r="F153" s="185">
        <f>3722695073+D153</f>
        <v>5872354919</v>
      </c>
      <c r="G153" s="186">
        <v>5974956942</v>
      </c>
    </row>
    <row r="154" spans="1:7" ht="15">
      <c r="A154" s="178" t="s">
        <v>184</v>
      </c>
      <c r="B154" s="154">
        <v>30</v>
      </c>
      <c r="C154" s="196"/>
      <c r="D154" s="197">
        <f>D148+D149-D150-D152-D153</f>
        <v>6567295037</v>
      </c>
      <c r="E154" s="197">
        <f>E148+E149-E150-E152-E153</f>
        <v>7703776376</v>
      </c>
      <c r="F154" s="198">
        <f>F148+F149-F150-F152-F153</f>
        <v>20631424458</v>
      </c>
      <c r="G154" s="189">
        <f>G148+G149-G150-G152-G153</f>
        <v>48276089513</v>
      </c>
    </row>
    <row r="155" spans="1:7" ht="15">
      <c r="A155" s="199" t="s">
        <v>185</v>
      </c>
      <c r="B155" s="154"/>
      <c r="C155" s="196"/>
      <c r="D155" s="197"/>
      <c r="E155" s="197"/>
      <c r="F155" s="198"/>
      <c r="G155" s="189"/>
    </row>
    <row r="156" spans="1:7" ht="15">
      <c r="A156" s="178" t="s">
        <v>186</v>
      </c>
      <c r="B156" s="159">
        <v>31</v>
      </c>
      <c r="C156" s="195"/>
      <c r="D156" s="184">
        <v>276767093</v>
      </c>
      <c r="E156" s="184">
        <v>226472911</v>
      </c>
      <c r="F156" s="185">
        <f>530825165+D156</f>
        <v>807592258</v>
      </c>
      <c r="G156" s="186">
        <v>332101005</v>
      </c>
    </row>
    <row r="157" spans="1:7" ht="15">
      <c r="A157" s="178" t="s">
        <v>187</v>
      </c>
      <c r="B157" s="159">
        <v>32</v>
      </c>
      <c r="C157" s="195"/>
      <c r="D157" s="184">
        <v>513521214</v>
      </c>
      <c r="E157" s="184">
        <v>92591830</v>
      </c>
      <c r="F157" s="185">
        <f>1401798433+D157</f>
        <v>1915319647</v>
      </c>
      <c r="G157" s="186">
        <v>151713045</v>
      </c>
    </row>
    <row r="158" spans="1:7" ht="15">
      <c r="A158" s="178" t="s">
        <v>188</v>
      </c>
      <c r="B158" s="159">
        <v>40</v>
      </c>
      <c r="C158" s="192"/>
      <c r="D158" s="200">
        <f>D156-D157</f>
        <v>-236754121</v>
      </c>
      <c r="E158" s="200">
        <f>E156-E157</f>
        <v>133881081</v>
      </c>
      <c r="F158" s="201">
        <f>F156-F157</f>
        <v>-1107727389</v>
      </c>
      <c r="G158" s="202">
        <f>G156-G157</f>
        <v>180387960</v>
      </c>
    </row>
    <row r="159" spans="1:7" ht="15">
      <c r="A159" s="178" t="s">
        <v>189</v>
      </c>
      <c r="B159" s="154">
        <v>50</v>
      </c>
      <c r="C159" s="196"/>
      <c r="D159" s="197">
        <f>D154+D158</f>
        <v>6330540916</v>
      </c>
      <c r="E159" s="197">
        <f>E154+E158</f>
        <v>7837657457</v>
      </c>
      <c r="F159" s="198">
        <f>F154+F158</f>
        <v>19523697069</v>
      </c>
      <c r="G159" s="189">
        <f>G154+G158</f>
        <v>48456477473</v>
      </c>
    </row>
    <row r="160" spans="1:7" ht="15">
      <c r="A160" s="178" t="s">
        <v>190</v>
      </c>
      <c r="B160" s="154"/>
      <c r="C160" s="196"/>
      <c r="D160" s="197"/>
      <c r="E160" s="197"/>
      <c r="F160" s="198"/>
      <c r="G160" s="189"/>
    </row>
    <row r="161" spans="1:7" ht="15">
      <c r="A161" s="178" t="s">
        <v>191</v>
      </c>
      <c r="B161" s="159">
        <v>51</v>
      </c>
      <c r="C161" s="203" t="s">
        <v>192</v>
      </c>
      <c r="D161" s="204">
        <v>340402526</v>
      </c>
      <c r="E161" s="204">
        <v>-235257257</v>
      </c>
      <c r="F161" s="205">
        <f>2514285763+D161</f>
        <v>2854688289</v>
      </c>
      <c r="G161" s="206">
        <v>1622880087</v>
      </c>
    </row>
    <row r="162" spans="1:7" ht="15">
      <c r="A162" s="178" t="s">
        <v>193</v>
      </c>
      <c r="B162" s="159">
        <v>52</v>
      </c>
      <c r="C162" s="203" t="s">
        <v>192</v>
      </c>
      <c r="D162" s="207">
        <v>0</v>
      </c>
      <c r="E162" s="207">
        <v>0</v>
      </c>
      <c r="F162" s="208">
        <v>0</v>
      </c>
      <c r="G162" s="209">
        <v>0</v>
      </c>
    </row>
    <row r="163" spans="1:7" ht="14.25">
      <c r="A163" s="178" t="s">
        <v>194</v>
      </c>
      <c r="B163" s="154">
        <v>60</v>
      </c>
      <c r="C163" s="154"/>
      <c r="D163" s="210">
        <f>D159-D161-D162</f>
        <v>5990138390</v>
      </c>
      <c r="E163" s="210">
        <f>E159-E161-E162</f>
        <v>8072914714</v>
      </c>
      <c r="F163" s="211">
        <f>F159-F161-F162</f>
        <v>16669008780</v>
      </c>
      <c r="G163" s="212">
        <f>G159-G161-G162</f>
        <v>46833597386</v>
      </c>
    </row>
    <row r="164" spans="1:7" ht="14.25">
      <c r="A164" s="178" t="s">
        <v>195</v>
      </c>
      <c r="B164" s="154"/>
      <c r="C164" s="154"/>
      <c r="D164" s="210"/>
      <c r="E164" s="210"/>
      <c r="F164" s="213"/>
      <c r="G164" s="214"/>
    </row>
    <row r="165" spans="1:7" ht="15" thickBot="1">
      <c r="A165" s="215" t="s">
        <v>196</v>
      </c>
      <c r="B165" s="216">
        <v>70</v>
      </c>
      <c r="C165" s="216"/>
      <c r="D165" s="217">
        <f>D163/7147580</f>
        <v>838.06524585943771</v>
      </c>
      <c r="E165" s="217">
        <f>E163/7147580</f>
        <v>1129.4612601747724</v>
      </c>
      <c r="F165" s="218">
        <f>F163/7147580</f>
        <v>2332.1192319638253</v>
      </c>
      <c r="G165" s="219">
        <f>G163/(((7147580*3)+(5956402*9))/12)</f>
        <v>7488.3476056436666</v>
      </c>
    </row>
    <row r="166" spans="1:7" ht="16.5" thickTop="1">
      <c r="A166" s="43"/>
      <c r="D166" s="220"/>
      <c r="E166" s="220"/>
      <c r="F166" s="220"/>
      <c r="G166" s="220"/>
    </row>
    <row r="167" spans="1:7" ht="15.75">
      <c r="D167"/>
      <c r="E167" s="496" t="s">
        <v>197</v>
      </c>
      <c r="F167" s="496"/>
      <c r="G167" s="496"/>
    </row>
    <row r="168" spans="1:7" ht="15.75">
      <c r="A168" s="97" t="s">
        <v>198</v>
      </c>
      <c r="B168" s="3" t="s">
        <v>199</v>
      </c>
      <c r="C168" s="3"/>
      <c r="D168" s="3"/>
      <c r="E168" s="3" t="s">
        <v>200</v>
      </c>
      <c r="F168" s="3"/>
      <c r="G168" s="3"/>
    </row>
    <row r="169" spans="1:7" ht="15.75">
      <c r="A169" s="95" t="s">
        <v>201</v>
      </c>
      <c r="B169" s="7" t="s">
        <v>202</v>
      </c>
      <c r="C169" s="7"/>
      <c r="D169" s="7"/>
      <c r="E169" s="7" t="s">
        <v>203</v>
      </c>
      <c r="F169" s="7"/>
      <c r="G169" s="7"/>
    </row>
    <row r="170" spans="1:7">
      <c r="D170"/>
      <c r="G170"/>
    </row>
    <row r="171" spans="1:7" ht="15.75">
      <c r="A171" s="221"/>
      <c r="D171"/>
      <c r="G171"/>
    </row>
    <row r="172" spans="1:7">
      <c r="D172"/>
      <c r="G172"/>
    </row>
    <row r="173" spans="1:7">
      <c r="D173"/>
      <c r="G173"/>
    </row>
    <row r="174" spans="1:7">
      <c r="D174"/>
      <c r="G174"/>
    </row>
    <row r="175" spans="1:7" ht="15.75">
      <c r="A175" s="493" t="s">
        <v>204</v>
      </c>
      <c r="B175" s="493"/>
      <c r="C175" s="493"/>
      <c r="D175" s="493"/>
      <c r="E175" s="493"/>
      <c r="F175" s="493"/>
      <c r="G175"/>
    </row>
    <row r="177" spans="1:5" ht="14.25">
      <c r="A177" s="494" t="s">
        <v>205</v>
      </c>
      <c r="B177" s="494"/>
      <c r="C177" s="400" t="s">
        <v>206</v>
      </c>
      <c r="D177" s="400"/>
      <c r="E177" s="400"/>
    </row>
    <row r="178" spans="1:5" ht="14.25">
      <c r="A178" s="222" t="s">
        <v>207</v>
      </c>
      <c r="B178" s="495" t="s">
        <v>208</v>
      </c>
      <c r="C178" s="495"/>
      <c r="D178" s="495"/>
      <c r="E178" s="495"/>
    </row>
    <row r="179" spans="1:5" ht="18.75">
      <c r="A179" s="488" t="s">
        <v>209</v>
      </c>
      <c r="B179" s="488"/>
      <c r="C179" s="488"/>
      <c r="D179" s="488"/>
      <c r="E179" s="488"/>
    </row>
    <row r="180" spans="1:5" ht="15">
      <c r="A180" s="489" t="s">
        <v>210</v>
      </c>
      <c r="B180" s="489"/>
      <c r="C180" s="489"/>
      <c r="D180" s="489"/>
      <c r="E180" s="489"/>
    </row>
    <row r="181" spans="1:5" ht="15">
      <c r="A181" s="490" t="s">
        <v>211</v>
      </c>
      <c r="B181" s="490"/>
      <c r="C181" s="490"/>
      <c r="D181" s="490"/>
      <c r="E181" s="490"/>
    </row>
    <row r="182" spans="1:5" ht="15.75" thickBot="1">
      <c r="A182" s="223"/>
      <c r="D182"/>
      <c r="E182" t="s">
        <v>212</v>
      </c>
    </row>
    <row r="183" spans="1:5" ht="15" thickTop="1">
      <c r="A183" s="224" t="s">
        <v>213</v>
      </c>
      <c r="B183" s="225" t="s">
        <v>214</v>
      </c>
      <c r="C183" s="226" t="s">
        <v>8</v>
      </c>
      <c r="D183" s="491" t="s">
        <v>215</v>
      </c>
      <c r="E183" s="492"/>
    </row>
    <row r="184" spans="1:5" ht="14.25">
      <c r="A184" s="227"/>
      <c r="B184" s="228"/>
      <c r="C184" s="229"/>
      <c r="D184" s="230" t="s">
        <v>216</v>
      </c>
      <c r="E184" s="231" t="s">
        <v>217</v>
      </c>
    </row>
    <row r="185" spans="1:5" ht="15">
      <c r="A185" s="232">
        <v>1</v>
      </c>
      <c r="B185" s="233">
        <v>2</v>
      </c>
      <c r="C185" s="234">
        <v>3</v>
      </c>
      <c r="D185" s="233">
        <v>4</v>
      </c>
      <c r="E185" s="235">
        <v>5</v>
      </c>
    </row>
    <row r="186" spans="1:5" ht="14.25">
      <c r="A186" s="236" t="s">
        <v>218</v>
      </c>
      <c r="B186" s="237"/>
      <c r="C186" s="237"/>
      <c r="D186" s="238"/>
      <c r="E186" s="239"/>
    </row>
    <row r="187" spans="1:5" ht="15">
      <c r="A187" s="240" t="s">
        <v>219</v>
      </c>
      <c r="B187" s="241" t="s">
        <v>169</v>
      </c>
      <c r="C187" s="242"/>
      <c r="D187" s="243">
        <f>198712052989-D198+5000000</f>
        <v>198371052989</v>
      </c>
      <c r="E187" s="244">
        <v>215913527069</v>
      </c>
    </row>
    <row r="188" spans="1:5" ht="15">
      <c r="A188" s="240" t="s">
        <v>220</v>
      </c>
      <c r="B188" s="241" t="s">
        <v>172</v>
      </c>
      <c r="C188" s="242"/>
      <c r="D188" s="243">
        <v>-123472877683</v>
      </c>
      <c r="E188" s="244">
        <v>-158193784049</v>
      </c>
    </row>
    <row r="189" spans="1:5" ht="15">
      <c r="A189" s="240" t="s">
        <v>221</v>
      </c>
      <c r="B189" s="241" t="s">
        <v>222</v>
      </c>
      <c r="C189" s="242"/>
      <c r="D189" s="243">
        <v>-26573197390</v>
      </c>
      <c r="E189" s="244">
        <v>-20196211027</v>
      </c>
    </row>
    <row r="190" spans="1:5" ht="15">
      <c r="A190" s="240" t="s">
        <v>223</v>
      </c>
      <c r="B190" s="241" t="s">
        <v>224</v>
      </c>
      <c r="C190" s="242"/>
      <c r="D190" s="245">
        <v>-622337112</v>
      </c>
      <c r="E190" s="246">
        <v>-3049165480</v>
      </c>
    </row>
    <row r="191" spans="1:5" ht="15">
      <c r="A191" s="240" t="s">
        <v>225</v>
      </c>
      <c r="B191" s="241" t="s">
        <v>226</v>
      </c>
      <c r="C191" s="242"/>
      <c r="D191" s="245">
        <v>-2197782874</v>
      </c>
      <c r="E191" s="246">
        <v>-2462381459</v>
      </c>
    </row>
    <row r="192" spans="1:5" ht="15">
      <c r="A192" s="240" t="s">
        <v>227</v>
      </c>
      <c r="B192" s="241" t="s">
        <v>228</v>
      </c>
      <c r="C192" s="242"/>
      <c r="D192" s="243">
        <f>12017345098</f>
        <v>12017345098</v>
      </c>
      <c r="E192" s="244">
        <v>12008342851</v>
      </c>
    </row>
    <row r="193" spans="1:5" ht="15">
      <c r="A193" s="240" t="s">
        <v>229</v>
      </c>
      <c r="B193" s="241" t="s">
        <v>230</v>
      </c>
      <c r="C193" s="242"/>
      <c r="D193" s="243">
        <f>-26441252773-D215-3512564-D196</f>
        <v>-22381328160</v>
      </c>
      <c r="E193" s="244">
        <v>-23457905545</v>
      </c>
    </row>
    <row r="194" spans="1:5" ht="15">
      <c r="A194" s="247" t="s">
        <v>231</v>
      </c>
      <c r="B194" s="248">
        <v>20</v>
      </c>
      <c r="C194" s="237"/>
      <c r="D194" s="249">
        <f>SUM(D187:D193)</f>
        <v>35140874868</v>
      </c>
      <c r="E194" s="250">
        <f>SUM(E187:E193)</f>
        <v>20562422360</v>
      </c>
    </row>
    <row r="195" spans="1:5" ht="14.25">
      <c r="A195" s="236" t="s">
        <v>232</v>
      </c>
      <c r="B195" s="237"/>
      <c r="C195" s="237"/>
      <c r="D195" s="249"/>
      <c r="E195" s="250"/>
    </row>
    <row r="196" spans="1:5" ht="13.5">
      <c r="A196" s="484" t="s">
        <v>233</v>
      </c>
      <c r="B196" s="485">
        <v>21</v>
      </c>
      <c r="C196" s="251" t="s">
        <v>234</v>
      </c>
      <c r="D196" s="486">
        <v>-4058449273</v>
      </c>
      <c r="E196" s="487">
        <v>-3237317898</v>
      </c>
    </row>
    <row r="197" spans="1:5" ht="13.5">
      <c r="A197" s="484"/>
      <c r="B197" s="485"/>
      <c r="C197" s="251" t="s">
        <v>235</v>
      </c>
      <c r="D197" s="486"/>
      <c r="E197" s="487"/>
    </row>
    <row r="198" spans="1:5" ht="27">
      <c r="A198" s="240" t="s">
        <v>236</v>
      </c>
      <c r="B198" s="251">
        <v>22</v>
      </c>
      <c r="C198" s="242"/>
      <c r="D198" s="243">
        <v>346000000</v>
      </c>
      <c r="E198" s="244">
        <v>20257883</v>
      </c>
    </row>
    <row r="199" spans="1:5" ht="15">
      <c r="A199" s="240" t="s">
        <v>237</v>
      </c>
      <c r="B199" s="251">
        <v>23</v>
      </c>
      <c r="C199" s="242"/>
      <c r="D199" s="243">
        <v>0</v>
      </c>
      <c r="E199" s="244">
        <v>0</v>
      </c>
    </row>
    <row r="200" spans="1:5" ht="27">
      <c r="A200" s="240" t="s">
        <v>238</v>
      </c>
      <c r="B200" s="251">
        <v>24</v>
      </c>
      <c r="C200" s="242"/>
      <c r="D200" s="243">
        <v>0</v>
      </c>
      <c r="E200" s="244">
        <v>0</v>
      </c>
    </row>
    <row r="201" spans="1:5" ht="15">
      <c r="A201" s="240" t="s">
        <v>239</v>
      </c>
      <c r="B201" s="251">
        <v>25</v>
      </c>
      <c r="C201" s="242"/>
      <c r="D201" s="243">
        <v>0</v>
      </c>
      <c r="E201" s="244">
        <v>0</v>
      </c>
    </row>
    <row r="202" spans="1:5" ht="15">
      <c r="A202" s="240" t="s">
        <v>240</v>
      </c>
      <c r="B202" s="251">
        <v>26</v>
      </c>
      <c r="C202" s="242"/>
      <c r="D202" s="243">
        <v>0</v>
      </c>
      <c r="E202" s="244">
        <v>1000000000</v>
      </c>
    </row>
    <row r="203" spans="1:5" ht="15">
      <c r="A203" s="240" t="s">
        <v>241</v>
      </c>
      <c r="B203" s="251">
        <v>27</v>
      </c>
      <c r="C203" s="242"/>
      <c r="D203" s="243">
        <v>154134218</v>
      </c>
      <c r="E203" s="244">
        <v>200540000</v>
      </c>
    </row>
    <row r="204" spans="1:5" ht="15">
      <c r="A204" s="247" t="s">
        <v>242</v>
      </c>
      <c r="B204" s="248">
        <v>30</v>
      </c>
      <c r="C204" s="237"/>
      <c r="D204" s="249">
        <f>SUM(D196:D203)</f>
        <v>-3558315055</v>
      </c>
      <c r="E204" s="250">
        <f>SUM(E196:E203)</f>
        <v>-2016520015</v>
      </c>
    </row>
    <row r="205" spans="1:5" ht="15">
      <c r="A205" s="236" t="s">
        <v>243</v>
      </c>
      <c r="B205" s="237"/>
      <c r="C205" s="237"/>
      <c r="D205" s="243"/>
      <c r="E205" s="244"/>
    </row>
    <row r="206" spans="1:5" ht="27">
      <c r="A206" s="240" t="s">
        <v>244</v>
      </c>
      <c r="B206" s="251">
        <v>31</v>
      </c>
      <c r="C206" s="251">
        <v>21</v>
      </c>
      <c r="D206" s="243">
        <v>0</v>
      </c>
      <c r="E206" s="244">
        <v>0</v>
      </c>
    </row>
    <row r="207" spans="1:5" ht="27">
      <c r="A207" s="240" t="s">
        <v>245</v>
      </c>
      <c r="B207" s="251">
        <v>32</v>
      </c>
      <c r="C207" s="251">
        <v>21</v>
      </c>
      <c r="D207" s="243">
        <v>0</v>
      </c>
      <c r="E207" s="244">
        <v>0</v>
      </c>
    </row>
    <row r="208" spans="1:5" ht="15">
      <c r="A208" s="240" t="s">
        <v>246</v>
      </c>
      <c r="B208" s="251">
        <v>33</v>
      </c>
      <c r="C208" s="242"/>
      <c r="D208" s="243">
        <v>8522659800</v>
      </c>
      <c r="E208" s="244">
        <v>15859700000</v>
      </c>
    </row>
    <row r="209" spans="1:5" ht="15">
      <c r="A209" s="240" t="s">
        <v>247</v>
      </c>
      <c r="B209" s="251">
        <v>34</v>
      </c>
      <c r="C209" s="242"/>
      <c r="D209" s="243">
        <v>-17942560000</v>
      </c>
      <c r="E209" s="244">
        <v>-26609700000</v>
      </c>
    </row>
    <row r="210" spans="1:5" ht="15">
      <c r="A210" s="240" t="s">
        <v>248</v>
      </c>
      <c r="B210" s="251">
        <v>35</v>
      </c>
      <c r="C210" s="242"/>
      <c r="D210" s="243">
        <v>0</v>
      </c>
      <c r="E210" s="244">
        <v>0</v>
      </c>
    </row>
    <row r="211" spans="1:5" ht="15">
      <c r="A211" s="240" t="s">
        <v>249</v>
      </c>
      <c r="B211" s="251">
        <v>36</v>
      </c>
      <c r="C211" s="251">
        <v>21</v>
      </c>
      <c r="D211" s="243">
        <v>-21442738000</v>
      </c>
      <c r="E211" s="244">
        <v>-7148604000</v>
      </c>
    </row>
    <row r="212" spans="1:5" ht="15">
      <c r="A212" s="247" t="s">
        <v>250</v>
      </c>
      <c r="B212" s="248">
        <v>40</v>
      </c>
      <c r="C212" s="237"/>
      <c r="D212" s="249">
        <f>SUM(D206:D211)</f>
        <v>-30862638200</v>
      </c>
      <c r="E212" s="250">
        <f>SUM(E206:E211)</f>
        <v>-17898604000</v>
      </c>
    </row>
    <row r="213" spans="1:5" ht="14.25">
      <c r="A213" s="252" t="s">
        <v>251</v>
      </c>
      <c r="B213" s="253">
        <v>50</v>
      </c>
      <c r="C213" s="242"/>
      <c r="D213" s="249">
        <f>D212+D204+D194</f>
        <v>719921613</v>
      </c>
      <c r="E213" s="250">
        <f>E212+E204+E194</f>
        <v>647298345</v>
      </c>
    </row>
    <row r="214" spans="1:5" ht="14.25">
      <c r="A214" s="252" t="s">
        <v>252</v>
      </c>
      <c r="B214" s="253">
        <v>60</v>
      </c>
      <c r="C214" s="242"/>
      <c r="D214" s="249">
        <f>9135109866+278262080</f>
        <v>9413371946</v>
      </c>
      <c r="E214" s="250">
        <v>8695004600</v>
      </c>
    </row>
    <row r="215" spans="1:5" ht="14.25">
      <c r="A215" s="240" t="s">
        <v>253</v>
      </c>
      <c r="B215" s="251">
        <v>61</v>
      </c>
      <c r="C215" s="242"/>
      <c r="D215" s="249">
        <v>-4987904</v>
      </c>
      <c r="E215" s="250">
        <v>71069001</v>
      </c>
    </row>
    <row r="216" spans="1:5" ht="15.75" thickBot="1">
      <c r="A216" s="254" t="s">
        <v>254</v>
      </c>
      <c r="B216" s="255">
        <v>70</v>
      </c>
      <c r="C216" s="256">
        <v>29</v>
      </c>
      <c r="D216" s="257">
        <f>D214+D215+D213</f>
        <v>10128305655</v>
      </c>
      <c r="E216" s="258">
        <f>E214+E215+E213</f>
        <v>9413371946</v>
      </c>
    </row>
    <row r="217" spans="1:5" ht="15.75" thickTop="1">
      <c r="A217" s="259"/>
      <c r="D217" s="260" t="s">
        <v>255</v>
      </c>
    </row>
    <row r="218" spans="1:5" ht="14.25">
      <c r="A218" s="261" t="s">
        <v>198</v>
      </c>
      <c r="B218" s="480" t="s">
        <v>199</v>
      </c>
      <c r="C218" s="480"/>
      <c r="D218" s="480"/>
      <c r="E218" s="261" t="s">
        <v>200</v>
      </c>
    </row>
    <row r="219" spans="1:5" ht="15">
      <c r="A219" s="262" t="s">
        <v>202</v>
      </c>
      <c r="B219" s="481" t="s">
        <v>202</v>
      </c>
      <c r="C219" s="481"/>
      <c r="D219" s="482" t="s">
        <v>203</v>
      </c>
      <c r="E219" s="482"/>
    </row>
    <row r="220" spans="1:5" ht="15">
      <c r="A220" s="262"/>
      <c r="B220" s="262"/>
      <c r="C220" s="262"/>
      <c r="D220" s="264">
        <f>10128305655-D216</f>
        <v>0</v>
      </c>
      <c r="E220" s="263"/>
    </row>
    <row r="221" spans="1:5">
      <c r="D221"/>
    </row>
    <row r="223" spans="1:5">
      <c r="D223"/>
    </row>
    <row r="224" spans="1:5">
      <c r="D224"/>
    </row>
    <row r="225" spans="1:11" ht="15">
      <c r="A225" s="483" t="s">
        <v>256</v>
      </c>
      <c r="B225" s="483"/>
      <c r="C225" s="483"/>
      <c r="D225"/>
    </row>
    <row r="226" spans="1:11" ht="15">
      <c r="A226" s="478" t="s">
        <v>257</v>
      </c>
      <c r="B226" s="478"/>
      <c r="D226"/>
    </row>
    <row r="228" spans="1:11" ht="15.75">
      <c r="A228" s="2" t="s">
        <v>258</v>
      </c>
      <c r="B228" s="2"/>
      <c r="C228" s="2"/>
      <c r="D228" s="2"/>
      <c r="E228" s="2"/>
      <c r="G228"/>
      <c r="I228" s="2" t="s">
        <v>259</v>
      </c>
      <c r="J228" s="2"/>
      <c r="K228" s="2"/>
    </row>
    <row r="229" spans="1:11" ht="15.75">
      <c r="A229" s="2" t="s">
        <v>260</v>
      </c>
      <c r="B229" s="2"/>
      <c r="C229" s="2"/>
      <c r="D229" s="2"/>
      <c r="E229" s="2"/>
      <c r="F229" s="2"/>
      <c r="G229" s="479" t="s">
        <v>261</v>
      </c>
      <c r="H229" s="479"/>
      <c r="I229" s="479"/>
      <c r="J229" s="479"/>
      <c r="K229" s="479"/>
    </row>
    <row r="230" spans="1:11" ht="18.75">
      <c r="A230" s="476" t="s">
        <v>262</v>
      </c>
      <c r="B230" s="476"/>
      <c r="C230" s="476"/>
      <c r="D230" s="476"/>
      <c r="E230" s="476"/>
      <c r="F230" s="476"/>
      <c r="G230" s="476"/>
      <c r="H230" s="476"/>
      <c r="I230" s="476"/>
      <c r="J230" s="476"/>
      <c r="K230" s="476"/>
    </row>
    <row r="231" spans="1:11" ht="15.75">
      <c r="A231" s="477" t="s">
        <v>263</v>
      </c>
      <c r="B231" s="477"/>
      <c r="C231" s="477"/>
      <c r="D231" s="477"/>
      <c r="E231" s="477"/>
      <c r="F231" s="477"/>
      <c r="G231" s="477"/>
      <c r="H231" s="477"/>
      <c r="I231" s="477"/>
      <c r="J231" s="477"/>
      <c r="K231" s="477"/>
    </row>
    <row r="232" spans="1:11">
      <c r="D232"/>
      <c r="G232"/>
    </row>
    <row r="233" spans="1:11" ht="15.75">
      <c r="A233" s="475" t="s">
        <v>264</v>
      </c>
      <c r="B233" s="475"/>
      <c r="C233" s="475"/>
      <c r="D233" s="475"/>
      <c r="E233" s="475"/>
      <c r="G233"/>
    </row>
    <row r="234" spans="1:11" ht="15.75">
      <c r="A234" s="473" t="s">
        <v>265</v>
      </c>
      <c r="B234" s="473"/>
      <c r="C234" s="473"/>
      <c r="D234" s="473"/>
      <c r="E234" s="473"/>
      <c r="F234" s="473"/>
      <c r="G234" s="473"/>
      <c r="H234" s="473"/>
      <c r="I234" s="473"/>
      <c r="J234" s="473"/>
      <c r="K234" s="473"/>
    </row>
    <row r="235" spans="1:11" ht="15.75">
      <c r="A235" s="473" t="s">
        <v>266</v>
      </c>
      <c r="B235" s="473"/>
      <c r="C235" s="473"/>
      <c r="D235" s="473"/>
      <c r="E235" s="473"/>
      <c r="F235" s="473"/>
      <c r="G235" s="473"/>
      <c r="H235" s="473"/>
      <c r="I235" s="473"/>
      <c r="J235" s="473"/>
      <c r="K235" s="473"/>
    </row>
    <row r="236" spans="1:11" ht="15.75">
      <c r="A236" s="406" t="s">
        <v>267</v>
      </c>
      <c r="B236" s="406"/>
      <c r="C236" s="406"/>
      <c r="D236" s="406"/>
      <c r="E236" s="406"/>
      <c r="F236" s="406"/>
      <c r="G236" s="406"/>
      <c r="H236" s="406"/>
      <c r="I236" s="406"/>
      <c r="J236" s="406"/>
      <c r="K236" s="406"/>
    </row>
    <row r="237" spans="1:11" ht="15.75">
      <c r="A237" s="406" t="s">
        <v>268</v>
      </c>
      <c r="B237" s="406"/>
      <c r="C237" s="406"/>
      <c r="D237" s="406"/>
      <c r="E237" s="406"/>
      <c r="F237" s="406"/>
      <c r="G237" s="406"/>
      <c r="H237" s="406"/>
      <c r="I237" s="406"/>
      <c r="J237" s="406"/>
      <c r="K237" s="406"/>
    </row>
    <row r="238" spans="1:11" ht="15.75">
      <c r="A238" s="475" t="s">
        <v>269</v>
      </c>
      <c r="B238" s="475"/>
      <c r="C238" s="475"/>
      <c r="D238" s="475"/>
      <c r="E238" s="475"/>
      <c r="F238" s="475"/>
      <c r="G238" s="475"/>
    </row>
    <row r="239" spans="1:11" ht="15.75">
      <c r="A239" s="473" t="s">
        <v>270</v>
      </c>
      <c r="B239" s="473"/>
      <c r="C239" s="473"/>
      <c r="D239" s="473"/>
      <c r="E239" s="473"/>
      <c r="F239" s="473"/>
      <c r="G239" s="473"/>
      <c r="H239" s="473"/>
      <c r="I239" s="473"/>
      <c r="J239" s="473"/>
      <c r="K239" s="473"/>
    </row>
    <row r="240" spans="1:11" ht="15.75">
      <c r="A240" s="473" t="s">
        <v>271</v>
      </c>
      <c r="B240" s="473"/>
      <c r="C240" s="473"/>
      <c r="D240" s="473"/>
      <c r="E240" s="473"/>
      <c r="F240" s="473"/>
      <c r="G240" s="473"/>
    </row>
    <row r="241" spans="1:11" ht="15.75">
      <c r="A241" s="267"/>
      <c r="D241"/>
      <c r="G241"/>
    </row>
    <row r="242" spans="1:11" ht="15.75">
      <c r="A242" s="475" t="s">
        <v>272</v>
      </c>
      <c r="B242" s="475"/>
      <c r="C242" s="475"/>
      <c r="D242" s="475"/>
      <c r="E242" s="475"/>
      <c r="F242" s="475"/>
      <c r="G242" s="475"/>
    </row>
    <row r="243" spans="1:11" ht="15.75">
      <c r="A243" s="473" t="s">
        <v>273</v>
      </c>
      <c r="B243" s="473"/>
      <c r="C243" s="473"/>
      <c r="D243" s="473"/>
      <c r="E243" s="473"/>
      <c r="F243" s="473"/>
      <c r="G243" s="473"/>
      <c r="H243" s="473"/>
      <c r="I243" s="473"/>
      <c r="J243" s="473"/>
      <c r="K243" s="473"/>
    </row>
    <row r="244" spans="1:11" ht="15.75">
      <c r="A244" s="266" t="s">
        <v>274</v>
      </c>
      <c r="B244" s="265"/>
      <c r="C244" s="265"/>
      <c r="D244" s="265"/>
      <c r="E244" s="265"/>
      <c r="F244" s="265"/>
      <c r="G244" s="265"/>
      <c r="H244" s="265"/>
      <c r="I244" s="265"/>
      <c r="J244" s="265"/>
      <c r="K244" s="265"/>
    </row>
    <row r="245" spans="1:11" ht="15.75">
      <c r="A245" s="473" t="s">
        <v>275</v>
      </c>
      <c r="B245" s="473"/>
      <c r="C245" s="473"/>
      <c r="D245" s="473"/>
      <c r="E245" s="473"/>
      <c r="F245" s="473"/>
      <c r="G245" s="473"/>
      <c r="H245" s="473"/>
      <c r="I245" s="473"/>
      <c r="J245" s="265"/>
      <c r="K245" s="265"/>
    </row>
    <row r="246" spans="1:11" ht="15.75">
      <c r="A246" s="473" t="s">
        <v>276</v>
      </c>
      <c r="B246" s="473"/>
      <c r="C246" s="473"/>
      <c r="D246" s="473"/>
      <c r="E246" s="473"/>
      <c r="F246" s="473"/>
      <c r="G246" s="473"/>
    </row>
    <row r="247" spans="1:11" ht="15.75">
      <c r="A247" s="265"/>
      <c r="B247" s="265"/>
      <c r="C247" s="265"/>
      <c r="D247" s="265"/>
      <c r="E247" s="265"/>
      <c r="F247" s="265"/>
      <c r="G247" s="265"/>
    </row>
    <row r="248" spans="1:11" ht="15.75">
      <c r="A248" s="474" t="s">
        <v>277</v>
      </c>
      <c r="B248" s="474"/>
      <c r="C248" s="474"/>
      <c r="D248" s="474"/>
      <c r="E248" s="474"/>
      <c r="F248" s="474"/>
      <c r="G248" s="474"/>
      <c r="H248" s="474"/>
      <c r="I248" s="474"/>
    </row>
    <row r="249" spans="1:11" ht="15.75">
      <c r="A249" s="268" t="s">
        <v>278</v>
      </c>
      <c r="B249" s="268"/>
      <c r="C249" s="268"/>
      <c r="D249" s="268"/>
      <c r="E249" s="268"/>
      <c r="F249" s="268"/>
      <c r="G249" s="268"/>
      <c r="H249" s="268"/>
      <c r="I249" s="268"/>
      <c r="J249" s="268"/>
    </row>
    <row r="250" spans="1:11" ht="15.75">
      <c r="A250" s="268" t="s">
        <v>279</v>
      </c>
      <c r="B250" s="268"/>
      <c r="C250" s="268"/>
      <c r="D250" s="268"/>
      <c r="E250" s="268"/>
      <c r="F250" s="268"/>
      <c r="G250" s="268"/>
      <c r="H250" s="268"/>
      <c r="I250" s="268"/>
      <c r="J250" s="268"/>
    </row>
    <row r="251" spans="1:11">
      <c r="D251"/>
      <c r="G251"/>
    </row>
    <row r="252" spans="1:11" ht="15.75">
      <c r="A252" s="269" t="s">
        <v>280</v>
      </c>
      <c r="B252" s="268"/>
      <c r="C252" s="268"/>
      <c r="D252" s="268"/>
      <c r="E252" s="268"/>
      <c r="F252" s="268"/>
      <c r="G252" s="268"/>
      <c r="H252" s="268"/>
      <c r="I252" s="268"/>
      <c r="J252" s="268"/>
    </row>
    <row r="253" spans="1:11" ht="15.75">
      <c r="A253" s="269">
        <v>1</v>
      </c>
      <c r="B253" s="270" t="s">
        <v>281</v>
      </c>
      <c r="C253" s="268"/>
      <c r="D253" s="268"/>
      <c r="E253" s="268"/>
      <c r="F253" s="268"/>
      <c r="G253" s="268"/>
      <c r="H253" s="268"/>
      <c r="I253" s="268"/>
      <c r="J253" s="268"/>
    </row>
    <row r="254" spans="1:11" ht="15.75">
      <c r="A254" s="268" t="s">
        <v>282</v>
      </c>
      <c r="B254" s="268"/>
      <c r="C254" s="268"/>
      <c r="D254" s="268"/>
      <c r="E254" s="268"/>
      <c r="F254" s="268"/>
      <c r="G254" s="268"/>
      <c r="H254" s="268"/>
      <c r="I254" s="268"/>
      <c r="J254" s="268"/>
    </row>
    <row r="255" spans="1:11" ht="15.75">
      <c r="A255" s="271"/>
      <c r="B255" s="268"/>
      <c r="C255" s="268"/>
      <c r="D255" s="268"/>
      <c r="E255" s="268"/>
      <c r="F255" s="268"/>
      <c r="G255" s="268"/>
      <c r="H255" s="268"/>
      <c r="I255" s="268"/>
      <c r="J255" s="268"/>
    </row>
    <row r="256" spans="1:11" ht="15.75">
      <c r="A256" s="269">
        <v>2</v>
      </c>
      <c r="B256" s="268" t="s">
        <v>283</v>
      </c>
      <c r="C256" s="268"/>
      <c r="D256" s="268"/>
      <c r="E256" s="268"/>
      <c r="F256" s="268"/>
      <c r="G256" s="268"/>
      <c r="H256" s="268"/>
      <c r="I256" s="268"/>
      <c r="J256" s="268"/>
    </row>
    <row r="257" spans="1:11" ht="15.75">
      <c r="A257" s="406" t="s">
        <v>284</v>
      </c>
      <c r="B257" s="406"/>
      <c r="C257" s="406"/>
      <c r="D257" s="406"/>
      <c r="E257" s="406"/>
      <c r="F257" s="406"/>
      <c r="G257" s="268"/>
      <c r="H257" s="272"/>
      <c r="I257" s="272"/>
      <c r="J257" s="272"/>
      <c r="K257" s="273"/>
    </row>
    <row r="258" spans="1:11" ht="15.75">
      <c r="A258" s="6" t="s">
        <v>285</v>
      </c>
      <c r="B258" s="6"/>
      <c r="C258" s="6"/>
      <c r="D258" s="6"/>
      <c r="E258" s="442"/>
      <c r="F258" s="442"/>
      <c r="G258"/>
      <c r="H258" s="7" t="s">
        <v>286</v>
      </c>
      <c r="I258" s="7"/>
      <c r="J258" s="7" t="s">
        <v>287</v>
      </c>
      <c r="K258" s="7"/>
    </row>
    <row r="259" spans="1:11" ht="15.75">
      <c r="A259" s="6" t="s">
        <v>288</v>
      </c>
      <c r="B259" s="6"/>
      <c r="C259" s="6"/>
      <c r="D259" s="6"/>
      <c r="E259" s="274"/>
      <c r="F259" s="274"/>
      <c r="G259"/>
      <c r="H259" s="471">
        <v>289689018</v>
      </c>
      <c r="I259" s="472"/>
      <c r="J259" s="471">
        <v>188917899</v>
      </c>
      <c r="K259" s="472"/>
    </row>
    <row r="260" spans="1:11" ht="15.75">
      <c r="A260" s="6" t="s">
        <v>289</v>
      </c>
      <c r="B260" s="6"/>
      <c r="C260" s="6"/>
      <c r="D260" s="6"/>
      <c r="E260" s="274"/>
      <c r="F260" s="274"/>
      <c r="G260"/>
      <c r="H260" s="472">
        <v>9554282570</v>
      </c>
      <c r="I260" s="472"/>
      <c r="J260" s="472">
        <v>8946191967</v>
      </c>
      <c r="K260" s="472"/>
    </row>
    <row r="261" spans="1:11" ht="15.75">
      <c r="A261" s="444" t="s">
        <v>290</v>
      </c>
      <c r="B261" s="444"/>
      <c r="C261" s="444"/>
      <c r="D261" s="444"/>
      <c r="E261" s="274"/>
      <c r="F261" s="274"/>
      <c r="G261"/>
      <c r="H261" s="469">
        <v>284334067</v>
      </c>
      <c r="I261" s="469"/>
      <c r="J261" s="469">
        <v>278262080</v>
      </c>
      <c r="K261" s="469"/>
    </row>
    <row r="262" spans="1:11" ht="47.25">
      <c r="C262" s="17" t="s">
        <v>291</v>
      </c>
      <c r="D262" s="275" t="s">
        <v>292</v>
      </c>
      <c r="E262" s="274"/>
      <c r="F262" s="274"/>
      <c r="G262"/>
      <c r="H262" s="470">
        <f>SUM(H259:H261)</f>
        <v>10128305655</v>
      </c>
      <c r="I262" s="470"/>
      <c r="J262" s="470">
        <f>SUM(J259:J261)</f>
        <v>9413371946</v>
      </c>
      <c r="K262" s="470"/>
    </row>
    <row r="263" spans="1:11" ht="15.75">
      <c r="A263" s="444" t="s">
        <v>293</v>
      </c>
      <c r="B263" s="444"/>
      <c r="C263" s="444"/>
      <c r="D263" s="444"/>
      <c r="E263" s="444"/>
      <c r="F263" s="274"/>
      <c r="G263"/>
      <c r="H263" s="7" t="s">
        <v>286</v>
      </c>
      <c r="I263" s="7"/>
      <c r="J263" s="7" t="s">
        <v>287</v>
      </c>
      <c r="K263" s="7"/>
    </row>
    <row r="264" spans="1:11" ht="15.75">
      <c r="A264" s="444" t="s">
        <v>294</v>
      </c>
      <c r="B264" s="444"/>
      <c r="C264" s="444"/>
      <c r="D264" s="444"/>
      <c r="E264" s="276"/>
      <c r="F264" s="274"/>
      <c r="G264"/>
      <c r="H264" s="468">
        <v>0</v>
      </c>
      <c r="I264" s="468"/>
      <c r="J264" s="468">
        <v>0</v>
      </c>
      <c r="K264" s="468"/>
    </row>
    <row r="265" spans="1:11" ht="15.75">
      <c r="A265" s="444" t="s">
        <v>295</v>
      </c>
      <c r="B265" s="444"/>
      <c r="C265" s="444"/>
      <c r="D265" s="444"/>
      <c r="E265" s="276"/>
      <c r="F265" s="274"/>
      <c r="G265"/>
      <c r="H265" s="407"/>
      <c r="I265" s="407"/>
      <c r="J265" s="407">
        <v>0</v>
      </c>
      <c r="K265" s="407"/>
    </row>
    <row r="266" spans="1:11" ht="15.75">
      <c r="A266" s="444" t="s">
        <v>296</v>
      </c>
      <c r="B266" s="444"/>
      <c r="C266" s="444"/>
      <c r="D266" s="444"/>
      <c r="E266" s="444"/>
      <c r="F266" s="274"/>
      <c r="G266"/>
      <c r="H266" s="468">
        <v>0</v>
      </c>
      <c r="I266" s="468"/>
      <c r="J266" s="468">
        <v>0</v>
      </c>
      <c r="K266" s="468"/>
    </row>
    <row r="267" spans="1:11" ht="15.75">
      <c r="A267" s="277"/>
      <c r="B267" s="277"/>
      <c r="C267" s="277"/>
      <c r="D267" s="269" t="s">
        <v>292</v>
      </c>
      <c r="E267" s="276"/>
      <c r="F267" s="274"/>
      <c r="G267"/>
      <c r="H267" s="468">
        <v>0</v>
      </c>
      <c r="I267" s="468"/>
      <c r="J267" s="468">
        <v>0</v>
      </c>
      <c r="K267" s="468"/>
    </row>
    <row r="268" spans="1:11" ht="15.75">
      <c r="A268" s="6" t="s">
        <v>297</v>
      </c>
      <c r="B268" s="6"/>
      <c r="C268" s="6"/>
      <c r="D268" s="6"/>
      <c r="F268" s="274"/>
      <c r="G268"/>
      <c r="H268" s="7" t="s">
        <v>286</v>
      </c>
      <c r="I268" s="7"/>
      <c r="J268" s="7" t="s">
        <v>287</v>
      </c>
      <c r="K268" s="7"/>
    </row>
    <row r="269" spans="1:11" ht="15.75">
      <c r="A269" s="6" t="s">
        <v>298</v>
      </c>
      <c r="B269" s="6"/>
      <c r="C269" s="6"/>
      <c r="D269" s="6"/>
      <c r="F269" s="274"/>
      <c r="G269"/>
      <c r="H269" s="467">
        <v>0</v>
      </c>
      <c r="I269" s="459"/>
      <c r="J269" s="1">
        <v>0</v>
      </c>
      <c r="K269" s="1"/>
    </row>
    <row r="270" spans="1:11" ht="15.75">
      <c r="A270" s="6" t="s">
        <v>299</v>
      </c>
      <c r="B270" s="6"/>
      <c r="C270" s="6"/>
      <c r="D270" s="6"/>
      <c r="E270" s="6"/>
      <c r="F270" s="274"/>
      <c r="G270"/>
      <c r="H270" s="1">
        <v>0</v>
      </c>
      <c r="I270" s="1"/>
      <c r="J270" s="1">
        <v>0</v>
      </c>
      <c r="K270" s="1"/>
    </row>
    <row r="271" spans="1:11" ht="15.75">
      <c r="A271" s="6" t="s">
        <v>300</v>
      </c>
      <c r="B271" s="6"/>
      <c r="C271" s="6"/>
      <c r="D271" s="6"/>
      <c r="F271" s="274"/>
      <c r="G271"/>
      <c r="H271" s="1">
        <v>0</v>
      </c>
      <c r="I271" s="1"/>
      <c r="J271" s="1">
        <v>0</v>
      </c>
      <c r="K271" s="1"/>
    </row>
    <row r="272" spans="1:11" ht="15.75">
      <c r="A272" s="6" t="s">
        <v>301</v>
      </c>
      <c r="B272" s="6"/>
      <c r="C272" s="6"/>
      <c r="D272" s="6"/>
      <c r="E272" s="6"/>
      <c r="F272" s="274"/>
      <c r="G272"/>
      <c r="H272" s="1">
        <v>305873410</v>
      </c>
      <c r="I272" s="1"/>
      <c r="J272" s="1">
        <v>182972340</v>
      </c>
      <c r="K272" s="1"/>
    </row>
    <row r="273" spans="1:11" ht="15.75">
      <c r="D273" s="3" t="s">
        <v>302</v>
      </c>
      <c r="E273" s="3"/>
      <c r="F273" s="274"/>
      <c r="G273"/>
      <c r="H273" s="463">
        <f>SUM(H269:H272)</f>
        <v>305873410</v>
      </c>
      <c r="I273" s="464"/>
      <c r="J273" s="465">
        <f>SUM(J269:J272)</f>
        <v>182972340</v>
      </c>
      <c r="K273" s="466"/>
    </row>
    <row r="274" spans="1:11" ht="15.75">
      <c r="D274" s="97"/>
      <c r="E274" s="97"/>
      <c r="F274" s="274"/>
      <c r="G274"/>
      <c r="H274" s="280"/>
      <c r="I274" s="281"/>
      <c r="J274" s="280"/>
      <c r="K274" s="281"/>
    </row>
    <row r="275" spans="1:11" ht="15.75">
      <c r="D275" s="97"/>
      <c r="E275" s="97"/>
      <c r="F275" s="274"/>
      <c r="G275"/>
      <c r="H275" s="280"/>
      <c r="I275" s="281"/>
      <c r="J275" s="280"/>
      <c r="K275" s="281"/>
    </row>
    <row r="276" spans="1:11" ht="15.75">
      <c r="D276" s="97"/>
      <c r="E276" s="97"/>
      <c r="F276" s="282"/>
      <c r="G276"/>
      <c r="H276" s="280"/>
      <c r="I276" s="281"/>
      <c r="J276" s="280"/>
      <c r="K276" s="281"/>
    </row>
    <row r="277" spans="1:11" ht="15.75">
      <c r="A277" s="441" t="s">
        <v>303</v>
      </c>
      <c r="B277" s="441"/>
      <c r="D277"/>
      <c r="G277"/>
      <c r="H277" s="7" t="s">
        <v>286</v>
      </c>
      <c r="I277" s="7"/>
      <c r="J277" s="7" t="s">
        <v>287</v>
      </c>
      <c r="K277" s="7"/>
    </row>
    <row r="278" spans="1:11" ht="15.75">
      <c r="A278" s="6" t="s">
        <v>304</v>
      </c>
      <c r="B278" s="6"/>
      <c r="C278" s="6"/>
      <c r="D278" s="6"/>
      <c r="E278" s="6"/>
      <c r="G278"/>
      <c r="J278" s="462">
        <v>0</v>
      </c>
      <c r="K278" s="462"/>
    </row>
    <row r="279" spans="1:11" ht="15.75">
      <c r="A279" s="6" t="s">
        <v>305</v>
      </c>
      <c r="B279" s="6"/>
      <c r="C279" s="6"/>
      <c r="D279" s="6"/>
      <c r="E279" s="6"/>
      <c r="G279"/>
      <c r="H279" s="402">
        <v>8538168315</v>
      </c>
      <c r="I279" s="402"/>
      <c r="J279" s="402">
        <v>11207228553</v>
      </c>
      <c r="K279" s="402"/>
    </row>
    <row r="280" spans="1:11" ht="15.75">
      <c r="A280" s="6" t="s">
        <v>306</v>
      </c>
      <c r="B280" s="6"/>
      <c r="C280" s="6"/>
      <c r="D280" s="6"/>
      <c r="E280" s="6"/>
      <c r="G280"/>
      <c r="H280" s="1">
        <v>0</v>
      </c>
      <c r="I280" s="1"/>
      <c r="J280" s="1">
        <v>0</v>
      </c>
      <c r="K280" s="1"/>
    </row>
    <row r="281" spans="1:11" ht="15.75">
      <c r="A281" s="6" t="s">
        <v>307</v>
      </c>
      <c r="B281" s="6"/>
      <c r="C281" s="6"/>
      <c r="D281" s="6"/>
      <c r="E281" s="6"/>
      <c r="G281"/>
      <c r="H281" s="1">
        <v>2340204898</v>
      </c>
      <c r="I281" s="1"/>
      <c r="J281" s="1">
        <v>1580905221</v>
      </c>
      <c r="K281" s="1"/>
    </row>
    <row r="282" spans="1:11" ht="15.75">
      <c r="A282" s="6" t="s">
        <v>308</v>
      </c>
      <c r="B282" s="6"/>
      <c r="C282" s="6"/>
      <c r="D282" s="6"/>
      <c r="E282" s="6"/>
      <c r="G282"/>
      <c r="H282" s="1">
        <v>3594540754</v>
      </c>
      <c r="I282" s="1"/>
      <c r="J282" s="1">
        <v>7852830231</v>
      </c>
      <c r="K282" s="1"/>
    </row>
    <row r="283" spans="1:11" ht="15.75">
      <c r="A283" s="6" t="s">
        <v>309</v>
      </c>
      <c r="B283" s="6"/>
      <c r="C283" s="6"/>
      <c r="D283" s="6"/>
      <c r="E283" s="6"/>
      <c r="G283"/>
      <c r="H283" s="1">
        <v>2802505</v>
      </c>
      <c r="I283" s="1"/>
      <c r="J283" s="1">
        <v>4027433</v>
      </c>
      <c r="K283" s="1"/>
    </row>
    <row r="284" spans="1:11" ht="15.75">
      <c r="A284" s="6" t="s">
        <v>310</v>
      </c>
      <c r="B284" s="6"/>
      <c r="C284" s="6"/>
      <c r="D284" s="6"/>
      <c r="E284" s="6"/>
      <c r="G284"/>
      <c r="H284" s="1">
        <v>0</v>
      </c>
      <c r="I284" s="1"/>
      <c r="J284" s="1">
        <v>2384000</v>
      </c>
      <c r="K284" s="1"/>
    </row>
    <row r="285" spans="1:11" ht="15.75">
      <c r="A285" s="6" t="s">
        <v>311</v>
      </c>
      <c r="B285" s="6"/>
      <c r="C285" s="6"/>
      <c r="D285" s="6"/>
      <c r="E285" s="6"/>
      <c r="G285"/>
      <c r="H285" s="279"/>
      <c r="I285" s="279"/>
      <c r="J285" s="283"/>
      <c r="K285" s="283"/>
    </row>
    <row r="286" spans="1:11" ht="15.75">
      <c r="A286" s="6" t="s">
        <v>312</v>
      </c>
      <c r="B286" s="6"/>
      <c r="C286" s="6"/>
      <c r="D286" s="6"/>
      <c r="E286" s="6"/>
      <c r="G286"/>
      <c r="H286" s="279"/>
      <c r="I286" s="279"/>
      <c r="J286" s="283"/>
      <c r="K286" s="283"/>
    </row>
    <row r="287" spans="1:11" ht="15.75">
      <c r="D287" s="284" t="s">
        <v>313</v>
      </c>
      <c r="E287" s="284"/>
      <c r="F287" s="284"/>
      <c r="G287"/>
      <c r="H287" s="458">
        <f>SUM(H279:H284)</f>
        <v>14475716472</v>
      </c>
      <c r="I287" s="459"/>
      <c r="J287" s="460">
        <f>SUM(J278:J284)</f>
        <v>20647375438</v>
      </c>
      <c r="K287" s="461"/>
    </row>
    <row r="288" spans="1:11" ht="15.75">
      <c r="A288" s="406" t="s">
        <v>314</v>
      </c>
      <c r="B288" s="406"/>
      <c r="C288" s="406"/>
      <c r="D288" s="406"/>
      <c r="E288" s="406"/>
      <c r="F288" s="406"/>
      <c r="G288" s="406"/>
    </row>
    <row r="289" spans="1:11" ht="15.75">
      <c r="A289" s="406" t="s">
        <v>315</v>
      </c>
      <c r="B289" s="406"/>
      <c r="C289" s="406"/>
      <c r="D289" s="406"/>
      <c r="E289" s="406"/>
      <c r="F289" s="406"/>
      <c r="G289" s="406"/>
    </row>
    <row r="290" spans="1:11" ht="15.75">
      <c r="A290" s="406" t="s">
        <v>316</v>
      </c>
      <c r="B290" s="406"/>
      <c r="C290" s="406"/>
      <c r="D290" s="406"/>
      <c r="E290" s="406"/>
      <c r="F290" s="406"/>
      <c r="G290" s="406"/>
    </row>
    <row r="291" spans="1:11" ht="15.75">
      <c r="A291" s="6" t="s">
        <v>317</v>
      </c>
      <c r="B291" s="6"/>
      <c r="C291" s="6"/>
      <c r="D291" s="6"/>
      <c r="E291" s="6"/>
      <c r="G291"/>
      <c r="H291" s="7" t="s">
        <v>286</v>
      </c>
      <c r="I291" s="7"/>
      <c r="J291" s="7" t="s">
        <v>287</v>
      </c>
      <c r="K291" s="7"/>
    </row>
    <row r="292" spans="1:11" ht="15.75">
      <c r="A292" s="6" t="s">
        <v>318</v>
      </c>
      <c r="B292" s="6"/>
      <c r="C292" s="6"/>
      <c r="D292" s="6"/>
      <c r="E292" s="6"/>
      <c r="G292"/>
      <c r="H292" s="402">
        <v>0</v>
      </c>
      <c r="I292" s="402"/>
      <c r="J292" s="402">
        <v>239480457</v>
      </c>
      <c r="K292" s="402"/>
    </row>
    <row r="293" spans="1:11" ht="15.75">
      <c r="A293" s="6" t="s">
        <v>319</v>
      </c>
      <c r="B293" s="6"/>
      <c r="C293" s="6"/>
      <c r="D293" s="6"/>
      <c r="E293" s="6"/>
      <c r="G293"/>
      <c r="H293" s="411">
        <v>1000015810</v>
      </c>
      <c r="I293" s="411"/>
      <c r="J293" s="411">
        <v>4089821136</v>
      </c>
      <c r="K293" s="411"/>
    </row>
    <row r="294" spans="1:11" ht="15.75">
      <c r="D294"/>
      <c r="F294" s="286" t="s">
        <v>302</v>
      </c>
      <c r="G294" s="287"/>
      <c r="H294" s="455">
        <f>H292+H293</f>
        <v>1000015810</v>
      </c>
      <c r="I294" s="457"/>
      <c r="J294" s="455">
        <f>J292+J293</f>
        <v>4329301593</v>
      </c>
      <c r="K294" s="457"/>
    </row>
    <row r="295" spans="1:11" ht="15.75">
      <c r="A295" t="s">
        <v>320</v>
      </c>
      <c r="D295"/>
      <c r="F295" s="286"/>
      <c r="G295" s="287"/>
      <c r="H295" s="289"/>
      <c r="I295" s="290"/>
      <c r="J295" s="135"/>
      <c r="K295" s="288"/>
    </row>
    <row r="296" spans="1:11" ht="15.75">
      <c r="A296" t="s">
        <v>321</v>
      </c>
      <c r="D296"/>
      <c r="F296" s="286"/>
      <c r="G296" s="287"/>
      <c r="H296" s="454">
        <v>0</v>
      </c>
      <c r="I296" s="454"/>
      <c r="J296" s="455">
        <v>0</v>
      </c>
      <c r="K296" s="455"/>
    </row>
    <row r="297" spans="1:11" ht="15.75">
      <c r="A297" t="s">
        <v>322</v>
      </c>
      <c r="D297"/>
      <c r="F297" s="286"/>
      <c r="G297" s="287"/>
      <c r="H297" s="454">
        <v>0</v>
      </c>
      <c r="I297" s="454"/>
      <c r="J297" s="455">
        <v>0</v>
      </c>
      <c r="K297" s="455"/>
    </row>
    <row r="298" spans="1:11" ht="15.75">
      <c r="A298" t="s">
        <v>323</v>
      </c>
      <c r="D298"/>
      <c r="F298" s="286"/>
      <c r="G298" s="287"/>
      <c r="H298" s="454">
        <v>0</v>
      </c>
      <c r="I298" s="454"/>
      <c r="J298" s="455">
        <v>0</v>
      </c>
      <c r="K298" s="455"/>
    </row>
    <row r="299" spans="1:11" ht="15.75">
      <c r="D299"/>
      <c r="F299" s="286" t="s">
        <v>302</v>
      </c>
      <c r="G299" s="287"/>
      <c r="H299" s="455">
        <v>0</v>
      </c>
      <c r="I299" s="455"/>
      <c r="J299" s="456">
        <v>0</v>
      </c>
      <c r="K299" s="456"/>
    </row>
    <row r="300" spans="1:11" ht="15.75">
      <c r="A300" s="6" t="s">
        <v>324</v>
      </c>
      <c r="B300" s="6"/>
      <c r="C300" s="6"/>
      <c r="D300" s="6"/>
      <c r="E300" s="6"/>
      <c r="G300"/>
      <c r="H300" s="7" t="s">
        <v>286</v>
      </c>
      <c r="I300" s="7"/>
      <c r="J300" s="7" t="s">
        <v>287</v>
      </c>
      <c r="K300" s="7"/>
    </row>
    <row r="301" spans="1:11" ht="15.75">
      <c r="A301" s="6" t="s">
        <v>325</v>
      </c>
      <c r="B301" s="6"/>
      <c r="C301" s="6"/>
      <c r="D301" s="6"/>
      <c r="E301" s="6"/>
      <c r="G301"/>
      <c r="H301" s="407">
        <v>0</v>
      </c>
      <c r="I301" s="407"/>
      <c r="J301" s="402">
        <v>0</v>
      </c>
      <c r="K301" s="402"/>
    </row>
    <row r="302" spans="1:11" ht="15.75">
      <c r="A302" s="6" t="s">
        <v>326</v>
      </c>
      <c r="B302" s="6"/>
      <c r="C302" s="6"/>
      <c r="D302" s="6"/>
      <c r="E302" s="6"/>
      <c r="G302"/>
      <c r="H302" s="407">
        <v>0</v>
      </c>
      <c r="I302" s="407"/>
      <c r="J302" s="402">
        <v>0</v>
      </c>
      <c r="K302" s="402"/>
    </row>
    <row r="303" spans="1:11" ht="15.75">
      <c r="A303" s="6" t="s">
        <v>327</v>
      </c>
      <c r="B303" s="6"/>
      <c r="C303" s="6"/>
      <c r="D303" s="6"/>
      <c r="E303" s="6"/>
      <c r="G303"/>
      <c r="H303" s="407">
        <v>0</v>
      </c>
      <c r="I303" s="407"/>
      <c r="J303" s="402">
        <v>0</v>
      </c>
      <c r="K303" s="402"/>
    </row>
    <row r="304" spans="1:11" ht="15.75">
      <c r="A304" s="6" t="s">
        <v>328</v>
      </c>
      <c r="B304" s="6"/>
      <c r="C304" s="6"/>
      <c r="D304" s="6"/>
      <c r="E304" s="6"/>
      <c r="G304"/>
      <c r="H304" s="407">
        <v>0</v>
      </c>
      <c r="I304" s="407"/>
      <c r="J304" s="402">
        <v>0</v>
      </c>
      <c r="K304" s="402"/>
    </row>
    <row r="305" spans="1:11" ht="15.75">
      <c r="D305"/>
      <c r="E305" s="286" t="s">
        <v>329</v>
      </c>
      <c r="F305" s="291"/>
      <c r="G305"/>
      <c r="H305" s="407">
        <v>0</v>
      </c>
      <c r="I305" s="407"/>
      <c r="J305" s="407">
        <v>0</v>
      </c>
      <c r="K305" s="407"/>
    </row>
    <row r="306" spans="1:11" ht="16.5" thickBot="1">
      <c r="A306" s="406" t="s">
        <v>330</v>
      </c>
      <c r="B306" s="406"/>
      <c r="C306" s="406"/>
      <c r="D306" s="406"/>
      <c r="E306" s="406"/>
      <c r="G306"/>
    </row>
    <row r="307" spans="1:11">
      <c r="A307" s="450" t="s">
        <v>331</v>
      </c>
      <c r="B307" s="448" t="s">
        <v>332</v>
      </c>
      <c r="C307" s="448" t="s">
        <v>333</v>
      </c>
      <c r="D307" s="448" t="s">
        <v>334</v>
      </c>
      <c r="E307" s="452" t="s">
        <v>335</v>
      </c>
      <c r="F307" s="448" t="s">
        <v>336</v>
      </c>
      <c r="G307" s="448" t="s">
        <v>337</v>
      </c>
    </row>
    <row r="308" spans="1:11" ht="17.25" customHeight="1" thickBot="1">
      <c r="A308" s="451"/>
      <c r="B308" s="449"/>
      <c r="C308" s="449"/>
      <c r="D308" s="449"/>
      <c r="E308" s="453"/>
      <c r="F308" s="449"/>
      <c r="G308" s="449"/>
    </row>
    <row r="309" spans="1:11" ht="15.75">
      <c r="A309" s="293" t="s">
        <v>338</v>
      </c>
      <c r="B309" s="294"/>
      <c r="C309" s="294"/>
      <c r="D309" s="294"/>
      <c r="E309" s="294"/>
      <c r="F309" s="294"/>
      <c r="G309" s="294"/>
    </row>
    <row r="310" spans="1:11" ht="15.75">
      <c r="A310" s="295" t="s">
        <v>339</v>
      </c>
      <c r="B310" s="296">
        <v>49719471620</v>
      </c>
      <c r="C310" s="297">
        <v>20743290622</v>
      </c>
      <c r="D310" s="297">
        <v>2785435015</v>
      </c>
      <c r="E310" s="296">
        <v>54851740</v>
      </c>
      <c r="F310" s="296">
        <v>0</v>
      </c>
      <c r="G310" s="296">
        <f>SUM(B310:F310)</f>
        <v>73303048997</v>
      </c>
    </row>
    <row r="311" spans="1:11" ht="15.75">
      <c r="A311" s="298" t="s">
        <v>340</v>
      </c>
      <c r="B311" s="299">
        <v>0</v>
      </c>
      <c r="C311" s="300">
        <v>1595007360</v>
      </c>
      <c r="D311" s="299">
        <v>0</v>
      </c>
      <c r="E311" s="299">
        <v>0</v>
      </c>
      <c r="F311" s="299">
        <v>0</v>
      </c>
      <c r="G311" s="299">
        <f t="shared" ref="G311:G316" si="0">SUM(B311:F311)</f>
        <v>1595007360</v>
      </c>
    </row>
    <row r="312" spans="1:11" ht="15.75">
      <c r="A312" s="298" t="s">
        <v>341</v>
      </c>
      <c r="B312" s="301">
        <v>0</v>
      </c>
      <c r="C312" s="300">
        <v>0</v>
      </c>
      <c r="D312" s="301">
        <v>0</v>
      </c>
      <c r="E312" s="301">
        <v>0</v>
      </c>
      <c r="F312" s="301">
        <v>0</v>
      </c>
      <c r="G312" s="301">
        <f t="shared" si="0"/>
        <v>0</v>
      </c>
    </row>
    <row r="313" spans="1:11" ht="15.75">
      <c r="A313" s="298" t="s">
        <v>342</v>
      </c>
      <c r="B313" s="301">
        <v>3035311273</v>
      </c>
      <c r="C313" s="300">
        <v>0</v>
      </c>
      <c r="D313" s="301">
        <v>0</v>
      </c>
      <c r="E313" s="301">
        <v>0</v>
      </c>
      <c r="F313" s="301">
        <v>0</v>
      </c>
      <c r="G313" s="301">
        <f t="shared" si="0"/>
        <v>3035311273</v>
      </c>
    </row>
    <row r="314" spans="1:11" ht="15.75">
      <c r="A314" s="298" t="s">
        <v>343</v>
      </c>
      <c r="B314" s="301">
        <v>0</v>
      </c>
      <c r="C314" s="301">
        <v>0</v>
      </c>
      <c r="D314" s="301">
        <v>0</v>
      </c>
      <c r="E314" s="301">
        <v>0</v>
      </c>
      <c r="F314" s="301">
        <v>0</v>
      </c>
      <c r="G314" s="301">
        <f t="shared" si="0"/>
        <v>0</v>
      </c>
    </row>
    <row r="315" spans="1:11" ht="15.75">
      <c r="A315" s="298" t="s">
        <v>344</v>
      </c>
      <c r="B315" s="301">
        <v>0</v>
      </c>
      <c r="C315" s="301">
        <f>269710011+153756500</f>
        <v>423466511</v>
      </c>
      <c r="D315" s="301">
        <v>176527273</v>
      </c>
      <c r="E315" s="301">
        <v>0</v>
      </c>
      <c r="F315" s="301">
        <v>0</v>
      </c>
      <c r="G315" s="301">
        <f t="shared" si="0"/>
        <v>599993784</v>
      </c>
    </row>
    <row r="316" spans="1:11" ht="15.75">
      <c r="A316" s="295" t="s">
        <v>345</v>
      </c>
      <c r="B316" s="302">
        <v>0</v>
      </c>
      <c r="C316" s="302">
        <v>0</v>
      </c>
      <c r="D316" s="302">
        <v>0</v>
      </c>
      <c r="E316" s="302">
        <v>0</v>
      </c>
      <c r="F316" s="302">
        <v>0</v>
      </c>
      <c r="G316" s="301">
        <f t="shared" si="0"/>
        <v>0</v>
      </c>
    </row>
    <row r="317" spans="1:11" ht="15.75">
      <c r="A317" s="295" t="s">
        <v>346</v>
      </c>
      <c r="B317" s="296">
        <f>B310+B311+B312+B313-B314-B315-B316</f>
        <v>52754782893</v>
      </c>
      <c r="C317" s="297">
        <f>C310+C311+C312+C313-C314-C315-C316</f>
        <v>21914831471</v>
      </c>
      <c r="D317" s="297">
        <f>D310+D311+D312+D313-D314-D315-D316</f>
        <v>2608907742</v>
      </c>
      <c r="E317" s="296">
        <f>E310+E311+E312+E313-E314-E315-E316</f>
        <v>54851740</v>
      </c>
      <c r="F317" s="296">
        <f>F310+F311+F312+F313-F314-F315-F316</f>
        <v>0</v>
      </c>
      <c r="G317" s="303">
        <f>SUM(B317:F317)</f>
        <v>77333373846</v>
      </c>
    </row>
    <row r="318" spans="1:11" ht="15.75">
      <c r="A318" s="293" t="s">
        <v>347</v>
      </c>
      <c r="B318" s="304"/>
      <c r="C318" s="304"/>
      <c r="D318" s="304"/>
      <c r="E318" s="304"/>
      <c r="F318" s="304"/>
      <c r="G318" s="304"/>
    </row>
    <row r="319" spans="1:11" ht="15.75">
      <c r="A319" s="295" t="s">
        <v>339</v>
      </c>
      <c r="B319" s="305">
        <v>10151010520</v>
      </c>
      <c r="C319" s="305">
        <v>8560349652</v>
      </c>
      <c r="D319" s="305">
        <v>1648895561</v>
      </c>
      <c r="E319" s="305">
        <v>52090239</v>
      </c>
      <c r="F319" s="305">
        <v>0</v>
      </c>
      <c r="G319" s="305">
        <v>20412345972</v>
      </c>
    </row>
    <row r="320" spans="1:11" ht="15.75">
      <c r="A320" s="298" t="s">
        <v>348</v>
      </c>
      <c r="B320" s="306">
        <f>718583290.243333+2003984307</f>
        <v>2722567597.2433329</v>
      </c>
      <c r="C320" s="299">
        <f>655289220+1902718052</f>
        <v>2558007272</v>
      </c>
      <c r="D320" s="299">
        <f>154895494+46728296</f>
        <v>201623790</v>
      </c>
      <c r="E320" s="299">
        <v>0</v>
      </c>
      <c r="F320" s="299"/>
      <c r="G320" s="307">
        <f>SUM(B320:F320)</f>
        <v>5482198659.2433329</v>
      </c>
    </row>
    <row r="321" spans="1:7" ht="15.75">
      <c r="A321" s="308" t="s">
        <v>342</v>
      </c>
      <c r="B321" s="301">
        <v>0</v>
      </c>
      <c r="C321" s="301"/>
      <c r="D321" s="301"/>
      <c r="E321" s="301"/>
      <c r="F321" s="301"/>
      <c r="G321" s="309">
        <f>SUM(B321:F321)</f>
        <v>0</v>
      </c>
    </row>
    <row r="322" spans="1:7" ht="15.75">
      <c r="A322" s="298" t="s">
        <v>349</v>
      </c>
      <c r="B322" s="301"/>
      <c r="C322" s="301"/>
      <c r="D322" s="301"/>
      <c r="E322" s="301"/>
      <c r="F322" s="301"/>
      <c r="G322" s="309"/>
    </row>
    <row r="323" spans="1:7" ht="15.75">
      <c r="A323" s="298" t="s">
        <v>344</v>
      </c>
      <c r="B323" s="301"/>
      <c r="C323" s="301">
        <v>153756500</v>
      </c>
      <c r="D323" s="301">
        <v>31846037</v>
      </c>
      <c r="E323" s="301"/>
      <c r="F323" s="301"/>
      <c r="G323" s="309">
        <f>SUM(B323:F323)</f>
        <v>185602537</v>
      </c>
    </row>
    <row r="324" spans="1:7" ht="15.75">
      <c r="A324" s="295" t="s">
        <v>345</v>
      </c>
      <c r="B324" s="302">
        <v>0</v>
      </c>
      <c r="C324" s="302">
        <v>223153611</v>
      </c>
      <c r="D324" s="302"/>
      <c r="E324" s="302">
        <v>0</v>
      </c>
      <c r="F324" s="302">
        <v>0</v>
      </c>
      <c r="G324" s="310">
        <f>SUM(B324:F324)</f>
        <v>223153611</v>
      </c>
    </row>
    <row r="325" spans="1:7" ht="15.75">
      <c r="A325" s="295" t="s">
        <v>346</v>
      </c>
      <c r="B325" s="305">
        <f>B319+B320+B321-B322-B323-B324</f>
        <v>12873578117.243332</v>
      </c>
      <c r="C325" s="305">
        <f>C319+C320+C321-C322-C323-C324</f>
        <v>10741446813</v>
      </c>
      <c r="D325" s="305">
        <f>D319+D320+D321-D322-D323-D324</f>
        <v>1818673314</v>
      </c>
      <c r="E325" s="305">
        <f>E319+E320+E321-E322-E323-E324</f>
        <v>52090239</v>
      </c>
      <c r="F325" s="305">
        <f>F319+F320-F322-F323-F324</f>
        <v>0</v>
      </c>
      <c r="G325" s="305">
        <f>SUM(B325:F325)</f>
        <v>25485788483.243332</v>
      </c>
    </row>
    <row r="326" spans="1:7" ht="15.75">
      <c r="A326" s="311" t="s">
        <v>350</v>
      </c>
      <c r="B326" s="304"/>
      <c r="C326" s="304"/>
      <c r="D326" s="304"/>
      <c r="E326" s="304"/>
      <c r="F326" s="304"/>
      <c r="G326" s="304"/>
    </row>
    <row r="327" spans="1:7" ht="15.75">
      <c r="A327" s="298" t="s">
        <v>351</v>
      </c>
      <c r="B327" s="299">
        <f>B310-B319</f>
        <v>39568461100</v>
      </c>
      <c r="C327" s="299">
        <f>C310-C319</f>
        <v>12182940970</v>
      </c>
      <c r="D327" s="299">
        <f>D310-D319</f>
        <v>1136539454</v>
      </c>
      <c r="E327" s="299">
        <f>E310-E319</f>
        <v>2761501</v>
      </c>
      <c r="F327" s="299">
        <f>F310-F319</f>
        <v>0</v>
      </c>
      <c r="G327" s="299">
        <f>SUM(B327:F327)</f>
        <v>52890703025</v>
      </c>
    </row>
    <row r="328" spans="1:7" ht="16.5" thickBot="1">
      <c r="A328" s="292" t="s">
        <v>352</v>
      </c>
      <c r="B328" s="312">
        <f>B317-B325</f>
        <v>39881204775.756668</v>
      </c>
      <c r="C328" s="312">
        <f>C317-C325</f>
        <v>11173384658</v>
      </c>
      <c r="D328" s="312">
        <f>D317-D325</f>
        <v>790234428</v>
      </c>
      <c r="E328" s="313">
        <f>E317-E325</f>
        <v>2761501</v>
      </c>
      <c r="F328" s="312">
        <f>F317-F325</f>
        <v>0</v>
      </c>
      <c r="G328" s="312">
        <f>SUM(B328:F328)</f>
        <v>51847585362.756668</v>
      </c>
    </row>
    <row r="329" spans="1:7">
      <c r="A329" s="314"/>
      <c r="D329"/>
      <c r="G329"/>
    </row>
    <row r="330" spans="1:7" ht="15.75">
      <c r="A330" s="408" t="s">
        <v>353</v>
      </c>
      <c r="B330" s="408"/>
      <c r="C330" s="408"/>
      <c r="D330" s="408"/>
      <c r="E330" s="408"/>
      <c r="F330" s="408"/>
      <c r="G330" s="408"/>
    </row>
    <row r="331" spans="1:7" ht="15.75">
      <c r="A331" s="408" t="s">
        <v>354</v>
      </c>
      <c r="B331" s="408"/>
      <c r="C331" s="408"/>
      <c r="D331" s="408"/>
      <c r="E331" s="408"/>
      <c r="F331" s="408"/>
      <c r="G331" s="408"/>
    </row>
    <row r="332" spans="1:7" ht="15.75">
      <c r="A332" s="408" t="s">
        <v>355</v>
      </c>
      <c r="B332" s="408"/>
      <c r="C332" s="408"/>
      <c r="D332" s="408"/>
      <c r="E332" s="408"/>
      <c r="F332" s="408"/>
      <c r="G332" s="408"/>
    </row>
    <row r="333" spans="1:7" ht="15.75">
      <c r="A333" s="315" t="s">
        <v>356</v>
      </c>
      <c r="B333" s="291"/>
      <c r="C333" s="291"/>
      <c r="D333" s="291"/>
      <c r="E333" s="291"/>
      <c r="F333" s="291"/>
      <c r="G333" s="291"/>
    </row>
    <row r="334" spans="1:7" ht="15.75">
      <c r="A334" s="406" t="s">
        <v>357</v>
      </c>
      <c r="B334" s="406"/>
      <c r="C334" s="406"/>
      <c r="D334" s="406"/>
      <c r="E334" s="406"/>
      <c r="F334" s="406"/>
      <c r="G334" s="406"/>
    </row>
    <row r="335" spans="1:7" ht="15.75">
      <c r="A335" s="406" t="s">
        <v>358</v>
      </c>
      <c r="B335" s="406"/>
      <c r="C335" s="406"/>
      <c r="D335"/>
      <c r="G335"/>
    </row>
    <row r="336" spans="1:7" ht="15.75">
      <c r="A336" s="43"/>
      <c r="D336"/>
      <c r="G336"/>
    </row>
    <row r="337" spans="1:7" ht="15.75">
      <c r="A337" s="316"/>
      <c r="B337" s="446" t="s">
        <v>359</v>
      </c>
      <c r="C337" s="317" t="s">
        <v>360</v>
      </c>
      <c r="D337" s="318" t="s">
        <v>361</v>
      </c>
      <c r="E337" s="319" t="s">
        <v>362</v>
      </c>
      <c r="F337" s="446" t="s">
        <v>363</v>
      </c>
      <c r="G337" s="446" t="s">
        <v>337</v>
      </c>
    </row>
    <row r="338" spans="1:7" ht="15.75">
      <c r="A338" s="320" t="s">
        <v>331</v>
      </c>
      <c r="B338" s="447"/>
      <c r="C338" s="321" t="s">
        <v>364</v>
      </c>
      <c r="D338" s="321" t="s">
        <v>365</v>
      </c>
      <c r="E338" s="321" t="s">
        <v>366</v>
      </c>
      <c r="F338" s="447"/>
      <c r="G338" s="447"/>
    </row>
    <row r="339" spans="1:7" ht="15.75">
      <c r="A339" s="322" t="s">
        <v>367</v>
      </c>
      <c r="B339" s="323"/>
      <c r="C339" s="323"/>
      <c r="D339" s="323"/>
      <c r="E339" s="323"/>
      <c r="F339" s="323"/>
      <c r="G339" s="323"/>
    </row>
    <row r="340" spans="1:7" ht="15.75">
      <c r="A340" s="324" t="s">
        <v>339</v>
      </c>
      <c r="B340" s="325">
        <v>4577825033</v>
      </c>
      <c r="C340" s="325">
        <v>0</v>
      </c>
      <c r="D340" s="325">
        <v>0</v>
      </c>
      <c r="E340" s="325">
        <v>4452020629</v>
      </c>
      <c r="F340" s="325">
        <v>0</v>
      </c>
      <c r="G340" s="325">
        <v>9029845662</v>
      </c>
    </row>
    <row r="341" spans="1:7" ht="15.75">
      <c r="A341" s="326" t="s">
        <v>340</v>
      </c>
      <c r="B341" s="327">
        <v>0</v>
      </c>
      <c r="C341" s="327">
        <v>0</v>
      </c>
      <c r="D341" s="327">
        <v>0</v>
      </c>
      <c r="E341" s="327">
        <v>0</v>
      </c>
      <c r="F341" s="327">
        <v>0</v>
      </c>
      <c r="G341" s="328">
        <f>B341</f>
        <v>0</v>
      </c>
    </row>
    <row r="342" spans="1:7" ht="15.75">
      <c r="A342" s="329" t="s">
        <v>368</v>
      </c>
      <c r="B342" s="328">
        <v>0</v>
      </c>
      <c r="C342" s="328">
        <v>0</v>
      </c>
      <c r="D342" s="328">
        <v>0</v>
      </c>
      <c r="E342" s="328">
        <v>0</v>
      </c>
      <c r="F342" s="328">
        <v>0</v>
      </c>
      <c r="G342" s="328">
        <f>B342</f>
        <v>0</v>
      </c>
    </row>
    <row r="343" spans="1:7" ht="15.75">
      <c r="A343" s="329" t="s">
        <v>369</v>
      </c>
      <c r="B343" s="328">
        <v>0</v>
      </c>
      <c r="C343" s="328">
        <v>0</v>
      </c>
      <c r="D343" s="328">
        <v>0</v>
      </c>
      <c r="E343" s="328">
        <v>0</v>
      </c>
      <c r="F343" s="328">
        <v>0</v>
      </c>
      <c r="G343" s="328">
        <f>B343</f>
        <v>0</v>
      </c>
    </row>
    <row r="344" spans="1:7" ht="15.75">
      <c r="A344" s="326" t="s">
        <v>342</v>
      </c>
      <c r="B344" s="328">
        <v>0</v>
      </c>
      <c r="C344" s="328">
        <v>0</v>
      </c>
      <c r="D344" s="328">
        <v>0</v>
      </c>
      <c r="E344" s="328">
        <v>0</v>
      </c>
      <c r="F344" s="328">
        <v>0</v>
      </c>
      <c r="G344" s="328">
        <f>B344</f>
        <v>0</v>
      </c>
    </row>
    <row r="345" spans="1:7" ht="15.75">
      <c r="A345" s="324" t="s">
        <v>344</v>
      </c>
      <c r="B345" s="330">
        <v>0</v>
      </c>
      <c r="C345" s="330">
        <v>0</v>
      </c>
      <c r="D345" s="330">
        <v>0</v>
      </c>
      <c r="E345" s="330">
        <v>0</v>
      </c>
      <c r="F345" s="330">
        <v>0</v>
      </c>
      <c r="G345" s="330">
        <v>0</v>
      </c>
    </row>
    <row r="346" spans="1:7" ht="15.75">
      <c r="A346" s="331" t="s">
        <v>345</v>
      </c>
      <c r="B346" s="325"/>
      <c r="C346" s="325"/>
      <c r="D346" s="325"/>
      <c r="E346" s="325">
        <f>E340-4452020629</f>
        <v>0</v>
      </c>
      <c r="F346" s="325"/>
      <c r="G346" s="325">
        <f>E346</f>
        <v>0</v>
      </c>
    </row>
    <row r="347" spans="1:7" ht="15.75">
      <c r="A347" s="324" t="s">
        <v>346</v>
      </c>
      <c r="B347" s="325">
        <f>B340+B344+B341</f>
        <v>4577825033</v>
      </c>
      <c r="C347" s="325">
        <v>0</v>
      </c>
      <c r="D347" s="325">
        <v>0</v>
      </c>
      <c r="E347" s="325">
        <f>E340-E346</f>
        <v>4452020629</v>
      </c>
      <c r="F347" s="325">
        <v>0</v>
      </c>
      <c r="G347" s="325">
        <f>SUM(B347:F347)</f>
        <v>9029845662</v>
      </c>
    </row>
    <row r="348" spans="1:7" ht="15.75">
      <c r="A348" s="322" t="s">
        <v>347</v>
      </c>
      <c r="B348" s="332"/>
      <c r="C348" s="332"/>
      <c r="D348" s="332"/>
      <c r="E348" s="332"/>
      <c r="F348" s="332"/>
      <c r="G348" s="332"/>
    </row>
    <row r="349" spans="1:7" ht="15.75">
      <c r="A349" s="324" t="s">
        <v>339</v>
      </c>
      <c r="B349" s="325">
        <v>442709065</v>
      </c>
      <c r="C349" s="325">
        <v>0</v>
      </c>
      <c r="D349" s="325">
        <v>0</v>
      </c>
      <c r="E349" s="325">
        <v>1669507736</v>
      </c>
      <c r="F349" s="325">
        <v>0</v>
      </c>
      <c r="G349" s="325">
        <v>2112216801</v>
      </c>
    </row>
    <row r="350" spans="1:7" ht="15.75">
      <c r="A350" s="326" t="s">
        <v>348</v>
      </c>
      <c r="B350" s="327">
        <f>26565200*4</f>
        <v>106260800</v>
      </c>
      <c r="C350" s="327">
        <v>0</v>
      </c>
      <c r="D350" s="327">
        <v>0</v>
      </c>
      <c r="E350" s="327">
        <f>55650258*2+333901547*2</f>
        <v>779103610</v>
      </c>
      <c r="F350" s="327">
        <v>0</v>
      </c>
      <c r="G350" s="327">
        <f>SUM(B350:F350)</f>
        <v>885364410</v>
      </c>
    </row>
    <row r="351" spans="1:7" ht="15.75">
      <c r="A351" s="326" t="s">
        <v>342</v>
      </c>
      <c r="B351" s="328">
        <v>0</v>
      </c>
      <c r="C351" s="328"/>
      <c r="D351" s="328"/>
      <c r="E351" s="328"/>
      <c r="F351" s="328"/>
      <c r="G351" s="328">
        <f>B351</f>
        <v>0</v>
      </c>
    </row>
    <row r="352" spans="1:7" ht="15.75">
      <c r="A352" s="326" t="s">
        <v>344</v>
      </c>
      <c r="B352" s="328">
        <v>0</v>
      </c>
      <c r="C352" s="328">
        <v>0</v>
      </c>
      <c r="D352" s="328">
        <v>0</v>
      </c>
      <c r="E352" s="328">
        <v>0</v>
      </c>
      <c r="F352" s="328">
        <v>0</v>
      </c>
      <c r="G352" s="328">
        <v>0</v>
      </c>
    </row>
    <row r="353" spans="1:7" ht="15.75">
      <c r="A353" s="324" t="s">
        <v>345</v>
      </c>
      <c r="B353" s="330">
        <v>0</v>
      </c>
      <c r="C353" s="330">
        <v>0</v>
      </c>
      <c r="D353" s="330">
        <v>0</v>
      </c>
      <c r="E353" s="330">
        <v>0</v>
      </c>
      <c r="F353" s="330">
        <v>0</v>
      </c>
      <c r="G353" s="330">
        <f>E353</f>
        <v>0</v>
      </c>
    </row>
    <row r="354" spans="1:7" ht="15.75">
      <c r="A354" s="324" t="s">
        <v>346</v>
      </c>
      <c r="B354" s="325">
        <f>B349+B350-B353+B351</f>
        <v>548969865</v>
      </c>
      <c r="C354" s="325">
        <f>C349+C350-C353</f>
        <v>0</v>
      </c>
      <c r="D354" s="325">
        <f>D349+D350-D353</f>
        <v>0</v>
      </c>
      <c r="E354" s="325">
        <f>E349+E350-E353</f>
        <v>2448611346</v>
      </c>
      <c r="F354" s="325">
        <v>0</v>
      </c>
      <c r="G354" s="325">
        <f>SUM(B354:F354)</f>
        <v>2997581211</v>
      </c>
    </row>
    <row r="355" spans="1:7" ht="15.75">
      <c r="A355" s="333" t="s">
        <v>370</v>
      </c>
      <c r="B355" s="332"/>
      <c r="C355" s="332"/>
      <c r="D355" s="332"/>
      <c r="E355" s="332"/>
      <c r="F355" s="332"/>
      <c r="G355" s="332"/>
    </row>
    <row r="356" spans="1:7" ht="15.75">
      <c r="A356" s="326" t="s">
        <v>351</v>
      </c>
      <c r="B356" s="327">
        <f>B340-B349</f>
        <v>4135115968</v>
      </c>
      <c r="C356" s="327">
        <f>C340-C349</f>
        <v>0</v>
      </c>
      <c r="D356" s="327">
        <f>D340-D349</f>
        <v>0</v>
      </c>
      <c r="E356" s="327">
        <f>E340-E349</f>
        <v>2782512893</v>
      </c>
      <c r="F356" s="327">
        <v>0</v>
      </c>
      <c r="G356" s="327">
        <f>SUM(B356:F356)</f>
        <v>6917628861</v>
      </c>
    </row>
    <row r="357" spans="1:7" ht="15.75">
      <c r="A357" s="334" t="s">
        <v>371</v>
      </c>
      <c r="B357" s="335">
        <f>B347-B354</f>
        <v>4028855168</v>
      </c>
      <c r="C357" s="335">
        <f>C347-C354</f>
        <v>0</v>
      </c>
      <c r="D357" s="335">
        <f>D347-D354</f>
        <v>0</v>
      </c>
      <c r="E357" s="335">
        <f>E347-E354</f>
        <v>2003409283</v>
      </c>
      <c r="F357" s="335">
        <v>0</v>
      </c>
      <c r="G357" s="335">
        <f>SUM(B357:F357)</f>
        <v>6032264451</v>
      </c>
    </row>
    <row r="358" spans="1:7" ht="15.75">
      <c r="A358" s="150" t="s">
        <v>372</v>
      </c>
      <c r="D358"/>
      <c r="G358"/>
    </row>
    <row r="359" spans="1:7" ht="15.75">
      <c r="A359" s="408" t="s">
        <v>373</v>
      </c>
      <c r="B359" s="408"/>
      <c r="C359" s="408"/>
      <c r="D359" s="408"/>
      <c r="E359" s="408"/>
      <c r="F359" s="408"/>
      <c r="G359" s="408"/>
    </row>
    <row r="360" spans="1:7" ht="15.75">
      <c r="A360" s="444" t="s">
        <v>374</v>
      </c>
      <c r="B360" s="444"/>
      <c r="D360"/>
      <c r="F360" s="336" t="s">
        <v>286</v>
      </c>
      <c r="G360" s="336" t="s">
        <v>375</v>
      </c>
    </row>
    <row r="361" spans="1:7" ht="15.75">
      <c r="A361" s="444" t="s">
        <v>376</v>
      </c>
      <c r="B361" s="444"/>
      <c r="D361"/>
      <c r="E361" s="445">
        <v>644981975</v>
      </c>
      <c r="F361" s="445"/>
      <c r="G361" s="337">
        <v>0</v>
      </c>
    </row>
    <row r="362" spans="1:7" ht="15.75">
      <c r="A362" s="6" t="s">
        <v>377</v>
      </c>
      <c r="B362" s="6"/>
      <c r="C362" s="6"/>
      <c r="D362" s="6"/>
      <c r="E362" s="6"/>
      <c r="F362" s="6"/>
      <c r="G362" s="338"/>
    </row>
    <row r="363" spans="1:7" ht="15.75">
      <c r="A363" s="444" t="s">
        <v>378</v>
      </c>
      <c r="B363" s="444"/>
      <c r="D363"/>
      <c r="F363" s="339"/>
      <c r="G363" s="339"/>
    </row>
    <row r="364" spans="1:7" ht="15.75">
      <c r="A364" s="6" t="s">
        <v>379</v>
      </c>
      <c r="B364" s="6"/>
      <c r="C364" s="148"/>
      <c r="D364" s="434" t="s">
        <v>286</v>
      </c>
      <c r="E364" s="434"/>
      <c r="F364" s="7" t="s">
        <v>287</v>
      </c>
      <c r="G364" s="7"/>
    </row>
    <row r="365" spans="1:7" ht="15.75">
      <c r="A365" s="148"/>
      <c r="B365" s="148"/>
      <c r="C365" s="148"/>
      <c r="D365" s="340" t="s">
        <v>380</v>
      </c>
      <c r="E365" s="340" t="s">
        <v>381</v>
      </c>
      <c r="F365" s="340" t="s">
        <v>380</v>
      </c>
      <c r="G365" s="340" t="s">
        <v>381</v>
      </c>
    </row>
    <row r="366" spans="1:7" ht="15.75">
      <c r="A366" s="6" t="s">
        <v>382</v>
      </c>
      <c r="B366" s="6"/>
      <c r="C366" s="6"/>
      <c r="D366" s="6"/>
      <c r="E366" s="341">
        <v>0</v>
      </c>
      <c r="G366" s="342">
        <v>0</v>
      </c>
    </row>
    <row r="367" spans="1:7" ht="15.75">
      <c r="A367" s="6" t="s">
        <v>383</v>
      </c>
      <c r="B367" s="6"/>
      <c r="C367" s="6"/>
      <c r="D367" s="6"/>
      <c r="E367" s="6"/>
      <c r="G367" s="342"/>
    </row>
    <row r="368" spans="1:7" ht="15.75">
      <c r="A368" s="6" t="s">
        <v>384</v>
      </c>
      <c r="B368" s="6"/>
      <c r="C368" s="6"/>
      <c r="D368" s="6"/>
      <c r="E368" s="6"/>
      <c r="G368" s="342"/>
    </row>
    <row r="369" spans="1:11" ht="15.75">
      <c r="A369" s="6" t="s">
        <v>385</v>
      </c>
      <c r="B369" s="6"/>
      <c r="C369" s="6"/>
      <c r="D369" s="343"/>
      <c r="E369" s="343"/>
      <c r="F369" s="343">
        <v>49658</v>
      </c>
      <c r="G369" s="343">
        <v>496580000</v>
      </c>
    </row>
    <row r="370" spans="1:11" ht="15.75">
      <c r="A370" s="17" t="s">
        <v>386</v>
      </c>
      <c r="B370" s="17"/>
      <c r="C370" s="17"/>
      <c r="D370" s="343"/>
      <c r="E370" s="343"/>
      <c r="F370" s="343">
        <v>0</v>
      </c>
      <c r="G370" s="343">
        <v>0</v>
      </c>
    </row>
    <row r="371" spans="1:11" ht="15.75">
      <c r="A371" s="6" t="s">
        <v>387</v>
      </c>
      <c r="B371" s="6"/>
      <c r="C371" s="17"/>
      <c r="D371" s="402"/>
      <c r="E371" s="402"/>
      <c r="F371" s="402">
        <v>0</v>
      </c>
      <c r="G371" s="402"/>
    </row>
    <row r="372" spans="1:11" ht="15.75">
      <c r="A372" s="17" t="s">
        <v>388</v>
      </c>
      <c r="B372" s="17"/>
      <c r="C372" s="17"/>
      <c r="D372" s="1"/>
      <c r="E372" s="1"/>
      <c r="F372" s="1">
        <v>0</v>
      </c>
      <c r="G372" s="1"/>
    </row>
    <row r="373" spans="1:11" ht="15.75">
      <c r="A373" s="6" t="s">
        <v>389</v>
      </c>
      <c r="B373" s="6"/>
      <c r="C373" s="17"/>
      <c r="D373" s="343"/>
      <c r="E373" s="343"/>
      <c r="F373" s="343">
        <v>0</v>
      </c>
      <c r="G373" s="343">
        <v>0</v>
      </c>
    </row>
    <row r="374" spans="1:11" ht="15.75">
      <c r="A374" s="97" t="s">
        <v>390</v>
      </c>
      <c r="D374" s="343"/>
      <c r="E374" s="344">
        <f>SUM(E369:E373)</f>
        <v>0</v>
      </c>
      <c r="F374" s="344">
        <f>SUM(F369:F373)</f>
        <v>49658</v>
      </c>
      <c r="G374" s="344">
        <f>SUM(G369:G373)</f>
        <v>496580000</v>
      </c>
    </row>
    <row r="375" spans="1:11" ht="15.75">
      <c r="A375" s="7" t="s">
        <v>391</v>
      </c>
      <c r="B375" s="7"/>
      <c r="C375" s="7"/>
      <c r="D375" s="7"/>
      <c r="E375" s="7"/>
      <c r="F375" s="7"/>
      <c r="G375" s="7"/>
    </row>
    <row r="376" spans="1:11" ht="15.75">
      <c r="A376" s="6" t="s">
        <v>392</v>
      </c>
      <c r="B376" s="6"/>
      <c r="C376" s="6"/>
      <c r="D376" s="148"/>
      <c r="E376" s="148"/>
      <c r="G376"/>
    </row>
    <row r="377" spans="1:11" ht="15.75">
      <c r="A377" s="6" t="s">
        <v>393</v>
      </c>
      <c r="B377" s="6"/>
      <c r="C377" s="6"/>
      <c r="D377" s="148"/>
      <c r="E377" s="148"/>
      <c r="G377"/>
    </row>
    <row r="378" spans="1:11" ht="15.75">
      <c r="A378" s="266" t="s">
        <v>394</v>
      </c>
      <c r="B378" s="266"/>
      <c r="C378" s="266"/>
      <c r="D378" s="266"/>
      <c r="E378" s="266"/>
      <c r="F378" s="266"/>
      <c r="G378" s="266"/>
    </row>
    <row r="379" spans="1:11" ht="15.75">
      <c r="A379" s="6" t="s">
        <v>395</v>
      </c>
      <c r="B379" s="6"/>
      <c r="C379" s="6"/>
      <c r="D379" s="6"/>
      <c r="E379" s="6"/>
      <c r="F379" s="6"/>
      <c r="G379"/>
      <c r="I379" s="345"/>
      <c r="J379" s="443"/>
      <c r="K379" s="443"/>
    </row>
    <row r="380" spans="1:11" ht="15.75">
      <c r="A380" s="6" t="s">
        <v>396</v>
      </c>
      <c r="B380" s="6"/>
      <c r="C380" s="6"/>
      <c r="D380" s="6"/>
      <c r="E380" s="6"/>
      <c r="G380"/>
      <c r="H380" s="434" t="s">
        <v>286</v>
      </c>
      <c r="I380" s="434"/>
      <c r="J380" s="7" t="s">
        <v>287</v>
      </c>
      <c r="K380" s="7"/>
    </row>
    <row r="381" spans="1:11" ht="15.75">
      <c r="A381" s="441" t="s">
        <v>397</v>
      </c>
      <c r="B381" s="441"/>
      <c r="D381"/>
      <c r="E381" s="442"/>
      <c r="G381"/>
      <c r="H381" s="407">
        <v>0</v>
      </c>
      <c r="I381" s="407"/>
      <c r="J381" s="407">
        <v>0</v>
      </c>
      <c r="K381" s="407"/>
    </row>
    <row r="382" spans="1:11" ht="15.75">
      <c r="A382" s="6" t="s">
        <v>398</v>
      </c>
      <c r="B382" s="6"/>
      <c r="C382" s="6"/>
      <c r="D382"/>
      <c r="E382" s="442"/>
      <c r="G382"/>
      <c r="H382" s="411"/>
      <c r="I382" s="411"/>
      <c r="J382" s="1">
        <v>0</v>
      </c>
      <c r="K382" s="1"/>
    </row>
    <row r="383" spans="1:11" ht="15.75">
      <c r="A383" s="3" t="s">
        <v>302</v>
      </c>
      <c r="B383" s="3"/>
      <c r="D383"/>
      <c r="E383" s="274"/>
      <c r="G383"/>
      <c r="H383" s="432">
        <f>SUM(H381:H382)</f>
        <v>0</v>
      </c>
      <c r="I383" s="432"/>
      <c r="J383" s="432">
        <f>SUM(J381:J382)</f>
        <v>0</v>
      </c>
      <c r="K383" s="432"/>
    </row>
    <row r="384" spans="1:11" ht="15.75">
      <c r="A384" s="6" t="s">
        <v>399</v>
      </c>
      <c r="B384" s="6"/>
      <c r="C384" s="6"/>
      <c r="D384" s="6"/>
      <c r="E384" s="6"/>
      <c r="F384" s="6"/>
      <c r="G384"/>
      <c r="H384" s="434" t="s">
        <v>286</v>
      </c>
      <c r="I384" s="434"/>
      <c r="J384" s="7" t="s">
        <v>287</v>
      </c>
      <c r="K384" s="7"/>
    </row>
    <row r="385" spans="1:11" ht="15.75">
      <c r="A385" s="6" t="s">
        <v>400</v>
      </c>
      <c r="B385" s="6"/>
      <c r="C385" s="6"/>
      <c r="D385" s="6"/>
      <c r="E385" s="6"/>
      <c r="G385"/>
      <c r="H385" s="1">
        <v>0</v>
      </c>
      <c r="I385" s="1"/>
      <c r="J385" s="1">
        <v>0</v>
      </c>
      <c r="K385" s="1"/>
    </row>
    <row r="386" spans="1:11" ht="15.75">
      <c r="A386" s="6" t="s">
        <v>401</v>
      </c>
      <c r="B386" s="6"/>
      <c r="C386" s="6"/>
      <c r="D386" s="6"/>
      <c r="E386" s="6"/>
      <c r="G386"/>
      <c r="H386" s="1">
        <v>1591224</v>
      </c>
      <c r="I386" s="1"/>
      <c r="J386" s="1">
        <v>3540773</v>
      </c>
      <c r="K386" s="1"/>
    </row>
    <row r="387" spans="1:11" ht="15.75">
      <c r="A387" s="6" t="s">
        <v>402</v>
      </c>
      <c r="B387" s="6"/>
      <c r="C387" s="6"/>
      <c r="D387" s="6"/>
      <c r="E387" s="6"/>
      <c r="G387"/>
      <c r="H387" s="1">
        <v>0</v>
      </c>
      <c r="I387" s="1"/>
      <c r="J387" s="1">
        <v>0</v>
      </c>
      <c r="K387" s="1"/>
    </row>
    <row r="388" spans="1:11" ht="15.75">
      <c r="A388" s="6" t="s">
        <v>403</v>
      </c>
      <c r="B388" s="6"/>
      <c r="C388" s="6"/>
      <c r="D388" s="6"/>
      <c r="E388" s="6"/>
      <c r="G388"/>
      <c r="H388" s="1">
        <v>427005957</v>
      </c>
      <c r="I388" s="1"/>
      <c r="J388" s="1">
        <v>0</v>
      </c>
      <c r="K388" s="1"/>
    </row>
    <row r="389" spans="1:11" ht="15.75">
      <c r="A389" s="6" t="s">
        <v>404</v>
      </c>
      <c r="B389" s="6"/>
      <c r="C389" s="6"/>
      <c r="D389" s="148"/>
      <c r="E389" s="148"/>
      <c r="G389"/>
      <c r="H389" s="1">
        <v>22520113</v>
      </c>
      <c r="I389" s="1"/>
      <c r="J389" s="1">
        <v>19772504</v>
      </c>
      <c r="K389" s="1"/>
    </row>
    <row r="390" spans="1:11" ht="15.75">
      <c r="A390" s="6" t="s">
        <v>405</v>
      </c>
      <c r="B390" s="6"/>
      <c r="C390" s="6"/>
      <c r="D390" s="6"/>
      <c r="E390" s="6"/>
      <c r="G390"/>
      <c r="H390" s="1">
        <v>0</v>
      </c>
      <c r="I390" s="1"/>
      <c r="J390" s="1">
        <v>0</v>
      </c>
      <c r="K390" s="1"/>
    </row>
    <row r="391" spans="1:11" ht="15.75">
      <c r="A391" s="6" t="s">
        <v>406</v>
      </c>
      <c r="B391" s="6"/>
      <c r="C391" s="6"/>
      <c r="D391" s="6"/>
      <c r="E391" s="6"/>
      <c r="G391"/>
      <c r="H391" s="1">
        <v>0</v>
      </c>
      <c r="I391" s="1"/>
      <c r="J391" s="1">
        <v>0</v>
      </c>
      <c r="K391" s="1"/>
    </row>
    <row r="392" spans="1:11" ht="15.75">
      <c r="A392" s="6" t="s">
        <v>407</v>
      </c>
      <c r="B392" s="6"/>
      <c r="C392" s="6"/>
      <c r="D392" s="6"/>
      <c r="E392" s="6"/>
      <c r="G392"/>
      <c r="H392" s="1"/>
      <c r="I392" s="1"/>
      <c r="J392" s="1" t="s">
        <v>408</v>
      </c>
      <c r="K392" s="1"/>
    </row>
    <row r="393" spans="1:11" ht="15">
      <c r="A393" t="s">
        <v>409</v>
      </c>
      <c r="D393"/>
      <c r="G393"/>
      <c r="H393" s="1">
        <v>0</v>
      </c>
      <c r="I393" s="1"/>
      <c r="J393" s="1">
        <v>0</v>
      </c>
      <c r="K393" s="1"/>
    </row>
    <row r="394" spans="1:11" ht="15.75">
      <c r="D394"/>
      <c r="G394" s="97" t="s">
        <v>302</v>
      </c>
      <c r="H394" s="432">
        <f>SUM(H385:H393)</f>
        <v>451117294</v>
      </c>
      <c r="I394" s="432"/>
      <c r="J394" s="435">
        <f>SUM(J385:J393)</f>
        <v>23313277</v>
      </c>
      <c r="K394" s="435"/>
    </row>
    <row r="395" spans="1:11" ht="15.75">
      <c r="D395"/>
      <c r="G395" s="97"/>
      <c r="H395" s="434" t="s">
        <v>286</v>
      </c>
      <c r="I395" s="434"/>
      <c r="J395" s="7" t="s">
        <v>287</v>
      </c>
      <c r="K395" s="7"/>
    </row>
    <row r="396" spans="1:11" ht="15.75">
      <c r="A396" s="6" t="s">
        <v>410</v>
      </c>
      <c r="B396" s="6"/>
      <c r="C396" s="6"/>
      <c r="D396" s="6"/>
      <c r="E396" s="6"/>
      <c r="G396"/>
      <c r="H396" s="439">
        <f>H399+H400</f>
        <v>0</v>
      </c>
      <c r="I396" s="440"/>
      <c r="J396" s="439">
        <f>J399+J400</f>
        <v>555510612</v>
      </c>
      <c r="K396" s="440"/>
    </row>
    <row r="397" spans="1:11" ht="15.75">
      <c r="A397" s="436" t="s">
        <v>411</v>
      </c>
      <c r="B397" s="436"/>
      <c r="C397" s="436"/>
      <c r="D397" s="436"/>
      <c r="E397" s="436"/>
      <c r="F397" s="436"/>
      <c r="G397" s="436"/>
      <c r="H397" s="336"/>
      <c r="I397" s="336"/>
      <c r="J397" s="336"/>
      <c r="K397" s="336"/>
    </row>
    <row r="398" spans="1:11" ht="15.75">
      <c r="A398" s="436" t="s">
        <v>412</v>
      </c>
      <c r="B398" s="436"/>
      <c r="C398" s="436"/>
      <c r="D398" s="436"/>
      <c r="E398" s="436"/>
      <c r="F398" s="436"/>
      <c r="G398" s="128"/>
      <c r="H398" s="336"/>
      <c r="I398" s="336"/>
      <c r="J398" s="336"/>
      <c r="K398" s="336"/>
    </row>
    <row r="399" spans="1:11" ht="15.75">
      <c r="A399" s="437" t="s">
        <v>413</v>
      </c>
      <c r="B399" s="437"/>
      <c r="C399" s="437"/>
      <c r="D399" s="437"/>
      <c r="E399" s="437"/>
      <c r="F399" s="437"/>
      <c r="G399" s="128"/>
      <c r="H399" s="404">
        <v>0</v>
      </c>
      <c r="I399" s="404"/>
      <c r="J399" s="404">
        <v>0</v>
      </c>
      <c r="K399" s="404"/>
    </row>
    <row r="400" spans="1:11" ht="15.75">
      <c r="A400" s="437" t="s">
        <v>414</v>
      </c>
      <c r="B400" s="437"/>
      <c r="C400" s="437"/>
      <c r="D400" s="437"/>
      <c r="E400" s="437"/>
      <c r="F400" s="437"/>
      <c r="G400" s="128"/>
      <c r="H400" s="438">
        <v>0</v>
      </c>
      <c r="I400" s="438"/>
      <c r="J400" s="438">
        <v>555510612</v>
      </c>
      <c r="K400" s="438"/>
    </row>
    <row r="401" spans="1:11" ht="15.75">
      <c r="A401" s="346" t="s">
        <v>415</v>
      </c>
      <c r="B401" s="346"/>
      <c r="C401" s="346"/>
      <c r="D401" s="346"/>
      <c r="E401" s="346"/>
      <c r="F401" s="346"/>
      <c r="G401"/>
      <c r="H401" s="434" t="s">
        <v>286</v>
      </c>
      <c r="I401" s="434"/>
      <c r="J401" s="7" t="s">
        <v>287</v>
      </c>
      <c r="K401" s="7"/>
    </row>
    <row r="402" spans="1:11" ht="15.75">
      <c r="A402" s="6" t="s">
        <v>416</v>
      </c>
      <c r="B402" s="6"/>
      <c r="C402" s="6"/>
      <c r="D402" s="6"/>
      <c r="E402" s="6"/>
      <c r="G402"/>
      <c r="H402" s="402">
        <v>0</v>
      </c>
      <c r="I402" s="402"/>
      <c r="J402" s="402">
        <v>0</v>
      </c>
      <c r="K402" s="402"/>
    </row>
    <row r="403" spans="1:11" ht="15.75">
      <c r="A403" s="6" t="s">
        <v>417</v>
      </c>
      <c r="B403" s="6"/>
      <c r="C403" s="6"/>
      <c r="D403" s="6"/>
      <c r="E403" s="6"/>
      <c r="G403"/>
      <c r="H403" s="402"/>
      <c r="I403" s="402"/>
      <c r="J403" s="1">
        <v>0</v>
      </c>
      <c r="K403" s="1"/>
    </row>
    <row r="404" spans="1:11" ht="15.75">
      <c r="A404" s="6" t="s">
        <v>418</v>
      </c>
      <c r="B404" s="6"/>
      <c r="C404" s="6"/>
      <c r="D404" s="6"/>
      <c r="E404" s="6"/>
      <c r="G404"/>
      <c r="H404" s="1"/>
      <c r="I404" s="1"/>
      <c r="J404" s="1">
        <v>0</v>
      </c>
      <c r="K404" s="1"/>
    </row>
    <row r="405" spans="1:11" ht="15.75">
      <c r="A405" s="6" t="s">
        <v>419</v>
      </c>
      <c r="B405" s="6"/>
      <c r="C405" s="6"/>
      <c r="D405" s="6"/>
      <c r="E405" s="6"/>
      <c r="G405"/>
      <c r="H405" s="1">
        <v>163154372</v>
      </c>
      <c r="I405" s="1"/>
      <c r="J405" s="1">
        <v>132580505</v>
      </c>
      <c r="K405" s="1"/>
    </row>
    <row r="406" spans="1:11" ht="15.75">
      <c r="A406" s="6" t="s">
        <v>420</v>
      </c>
      <c r="B406" s="6"/>
      <c r="C406" s="6"/>
      <c r="D406" s="6"/>
      <c r="E406" s="6"/>
      <c r="G406"/>
      <c r="H406" s="1">
        <v>0</v>
      </c>
      <c r="I406" s="1"/>
      <c r="J406" s="1">
        <v>0</v>
      </c>
      <c r="K406" s="1"/>
    </row>
    <row r="407" spans="1:11" ht="15.75">
      <c r="A407" s="436" t="s">
        <v>421</v>
      </c>
      <c r="B407" s="436"/>
      <c r="C407" s="436"/>
      <c r="D407" s="436"/>
      <c r="E407" s="436"/>
      <c r="G407"/>
      <c r="H407" s="1">
        <v>295481242</v>
      </c>
      <c r="I407" s="1"/>
      <c r="J407" s="1">
        <v>265481242</v>
      </c>
      <c r="K407" s="1"/>
    </row>
    <row r="408" spans="1:11" ht="15.75">
      <c r="A408" s="6" t="s">
        <v>422</v>
      </c>
      <c r="B408" s="6"/>
      <c r="C408" s="6"/>
      <c r="D408" s="6"/>
      <c r="E408" s="6"/>
      <c r="G408"/>
      <c r="H408" s="1"/>
      <c r="I408" s="1"/>
      <c r="J408" s="1">
        <v>0</v>
      </c>
      <c r="K408" s="1"/>
    </row>
    <row r="409" spans="1:11" ht="15.75">
      <c r="A409" s="6" t="s">
        <v>423</v>
      </c>
      <c r="B409" s="6"/>
      <c r="C409" s="6"/>
      <c r="D409" s="6"/>
      <c r="E409" s="6"/>
      <c r="G409"/>
      <c r="H409" s="1">
        <v>0</v>
      </c>
      <c r="I409" s="1"/>
      <c r="J409" s="1">
        <v>0</v>
      </c>
      <c r="K409" s="1"/>
    </row>
    <row r="410" spans="1:11" ht="15.75">
      <c r="A410" s="6" t="s">
        <v>424</v>
      </c>
      <c r="B410" s="6"/>
      <c r="C410" s="6"/>
      <c r="D410" s="6"/>
      <c r="E410" s="6"/>
      <c r="G410"/>
      <c r="H410" s="1">
        <f>83533730+17573270</f>
        <v>101107000</v>
      </c>
      <c r="I410" s="1"/>
      <c r="J410" s="1">
        <f>311825560+198407082</f>
        <v>510232642</v>
      </c>
      <c r="K410" s="1"/>
    </row>
    <row r="411" spans="1:11" ht="15.75">
      <c r="D411"/>
      <c r="F411" s="347" t="s">
        <v>425</v>
      </c>
      <c r="G411"/>
      <c r="H411" s="435">
        <f>SUM(H402:H410)</f>
        <v>559742614</v>
      </c>
      <c r="I411" s="435"/>
      <c r="J411" s="432">
        <f>SUM(J402:J410)</f>
        <v>908294389</v>
      </c>
      <c r="K411" s="432"/>
    </row>
    <row r="412" spans="1:11" ht="15.75">
      <c r="A412" s="6" t="s">
        <v>426</v>
      </c>
      <c r="B412" s="6"/>
      <c r="C412" s="6"/>
      <c r="D412" s="6"/>
      <c r="E412" s="6"/>
      <c r="F412" s="6"/>
      <c r="G412" s="6"/>
      <c r="H412" s="434" t="s">
        <v>286</v>
      </c>
      <c r="I412" s="434"/>
      <c r="J412" s="7" t="s">
        <v>287</v>
      </c>
      <c r="K412" s="7"/>
    </row>
    <row r="413" spans="1:11" ht="15.75">
      <c r="A413" s="6" t="s">
        <v>427</v>
      </c>
      <c r="B413" s="6"/>
      <c r="C413" s="6"/>
      <c r="D413" s="6"/>
      <c r="E413" s="6"/>
      <c r="F413" s="6"/>
      <c r="G413" s="6"/>
      <c r="I413" s="17" t="s">
        <v>408</v>
      </c>
      <c r="J413" s="17" t="s">
        <v>408</v>
      </c>
    </row>
    <row r="414" spans="1:11" ht="15.75">
      <c r="A414" s="148" t="s">
        <v>428</v>
      </c>
      <c r="B414" s="148"/>
      <c r="C414" s="148"/>
      <c r="D414" s="148"/>
      <c r="E414" s="148"/>
      <c r="F414" s="148"/>
      <c r="G414" s="148"/>
      <c r="I414" s="17"/>
      <c r="J414" s="17"/>
    </row>
    <row r="415" spans="1:11" ht="15.75">
      <c r="A415" s="6" t="s">
        <v>429</v>
      </c>
      <c r="B415" s="6"/>
      <c r="C415" s="6"/>
      <c r="D415" s="6"/>
      <c r="E415" s="6"/>
      <c r="F415" s="6"/>
      <c r="G415" s="6"/>
      <c r="I415" s="17" t="s">
        <v>408</v>
      </c>
      <c r="J415" s="17" t="s">
        <v>408</v>
      </c>
    </row>
    <row r="416" spans="1:11" ht="15.75">
      <c r="D416"/>
      <c r="F416" s="348" t="s">
        <v>430</v>
      </c>
      <c r="G416"/>
      <c r="I416" s="17" t="s">
        <v>431</v>
      </c>
      <c r="J416" s="349" t="s">
        <v>408</v>
      </c>
    </row>
    <row r="417" spans="1:13" ht="15.75">
      <c r="A417" s="43"/>
      <c r="D417"/>
      <c r="G417"/>
    </row>
    <row r="418" spans="1:13" ht="15.75">
      <c r="A418" s="6" t="s">
        <v>432</v>
      </c>
      <c r="B418" s="6"/>
      <c r="C418" s="6"/>
      <c r="D418" s="6"/>
      <c r="E418" s="6"/>
      <c r="F418" s="6"/>
      <c r="G418"/>
      <c r="H418" s="434" t="s">
        <v>286</v>
      </c>
      <c r="I418" s="434"/>
      <c r="J418" s="7" t="s">
        <v>287</v>
      </c>
      <c r="K418" s="7"/>
    </row>
    <row r="419" spans="1:13" ht="15.75">
      <c r="A419" s="6" t="s">
        <v>433</v>
      </c>
      <c r="B419" s="6"/>
      <c r="C419" s="6"/>
      <c r="D419" s="6"/>
      <c r="E419" s="6"/>
      <c r="F419" s="6"/>
      <c r="G419"/>
      <c r="I419" s="17"/>
      <c r="J419" s="17"/>
    </row>
    <row r="420" spans="1:13" ht="15.75">
      <c r="A420" s="6" t="s">
        <v>434</v>
      </c>
      <c r="B420" s="6"/>
      <c r="C420" s="6"/>
      <c r="D420" s="6"/>
      <c r="E420" s="6"/>
      <c r="G420"/>
      <c r="H420" s="1">
        <v>0</v>
      </c>
      <c r="I420" s="1"/>
      <c r="J420" s="1">
        <v>0</v>
      </c>
      <c r="K420" s="1"/>
    </row>
    <row r="421" spans="1:13" ht="15.75">
      <c r="A421" s="6" t="s">
        <v>435</v>
      </c>
      <c r="B421" s="6"/>
      <c r="C421" s="6"/>
      <c r="D421" s="6"/>
      <c r="E421" s="6"/>
      <c r="F421" s="6"/>
      <c r="G421" s="6"/>
      <c r="H421" s="1">
        <v>0</v>
      </c>
      <c r="I421" s="1"/>
      <c r="J421" s="1">
        <v>10000000000</v>
      </c>
      <c r="K421" s="1"/>
    </row>
    <row r="422" spans="1:13" ht="15.75">
      <c r="A422" s="6" t="s">
        <v>436</v>
      </c>
      <c r="B422" s="6"/>
      <c r="C422" s="6"/>
      <c r="D422" s="6"/>
      <c r="E422" s="148"/>
      <c r="G422"/>
      <c r="H422" s="279"/>
      <c r="I422" s="279"/>
      <c r="J422" s="279"/>
      <c r="K422" s="279"/>
    </row>
    <row r="423" spans="1:13" ht="15.75">
      <c r="A423" s="6" t="s">
        <v>437</v>
      </c>
      <c r="B423" s="6"/>
      <c r="C423" s="6"/>
      <c r="D423" s="6"/>
      <c r="E423" s="6"/>
      <c r="G423"/>
      <c r="H423" s="350"/>
      <c r="I423" s="278"/>
      <c r="J423" s="278"/>
      <c r="K423" s="350"/>
    </row>
    <row r="424" spans="1:13" ht="15.75">
      <c r="A424" s="6" t="s">
        <v>438</v>
      </c>
      <c r="B424" s="6"/>
      <c r="C424" s="6"/>
      <c r="D424" s="6"/>
      <c r="E424" s="6"/>
      <c r="G424"/>
      <c r="H424" s="350"/>
      <c r="I424" s="278" t="s">
        <v>408</v>
      </c>
      <c r="J424" s="278" t="s">
        <v>408</v>
      </c>
      <c r="K424" s="350"/>
    </row>
    <row r="425" spans="1:13" ht="15.75">
      <c r="A425" s="6" t="s">
        <v>439</v>
      </c>
      <c r="B425" s="6"/>
      <c r="C425" s="6"/>
      <c r="D425" s="6"/>
      <c r="G425"/>
      <c r="H425" s="350"/>
      <c r="I425" s="278" t="s">
        <v>408</v>
      </c>
      <c r="J425" s="278" t="s">
        <v>408</v>
      </c>
      <c r="K425" s="350"/>
    </row>
    <row r="426" spans="1:13" ht="15.75">
      <c r="D426"/>
      <c r="G426" s="97" t="s">
        <v>302</v>
      </c>
      <c r="H426" s="432">
        <f>SUM(H421:H425)</f>
        <v>0</v>
      </c>
      <c r="I426" s="432"/>
      <c r="J426" s="432">
        <f>SUM(J421:J425)</f>
        <v>10000000000</v>
      </c>
      <c r="K426" s="432"/>
    </row>
    <row r="427" spans="1:13" ht="15.75">
      <c r="A427" s="406" t="s">
        <v>440</v>
      </c>
      <c r="B427" s="406"/>
      <c r="C427" s="406"/>
      <c r="D427" s="406"/>
      <c r="E427" s="406"/>
      <c r="F427" s="406"/>
      <c r="G427"/>
    </row>
    <row r="428" spans="1:13" ht="15.75">
      <c r="A428" s="406" t="s">
        <v>441</v>
      </c>
      <c r="B428" s="406"/>
      <c r="C428" s="406"/>
      <c r="D428" s="406"/>
      <c r="E428" s="406"/>
      <c r="F428" s="406"/>
      <c r="G428" s="406"/>
      <c r="K428" s="351"/>
    </row>
    <row r="429" spans="1:13" ht="14.25">
      <c r="A429" s="433" t="s">
        <v>442</v>
      </c>
      <c r="B429" s="433"/>
      <c r="C429" s="433"/>
      <c r="D429" s="433"/>
      <c r="E429" s="433"/>
      <c r="F429" s="433"/>
      <c r="G429" s="433"/>
      <c r="H429" s="433"/>
      <c r="I429" s="433"/>
      <c r="J429" s="352"/>
    </row>
    <row r="430" spans="1:13" ht="15.75">
      <c r="A430" s="406" t="s">
        <v>443</v>
      </c>
      <c r="B430" s="406"/>
      <c r="C430" s="406"/>
      <c r="D430"/>
      <c r="G430"/>
    </row>
    <row r="431" spans="1:13" ht="15.75">
      <c r="A431" s="406" t="s">
        <v>444</v>
      </c>
      <c r="B431" s="406"/>
      <c r="C431" s="406"/>
      <c r="D431" s="406"/>
      <c r="E431" s="406"/>
      <c r="F431" s="406"/>
      <c r="G431"/>
    </row>
    <row r="432" spans="1:13" ht="15">
      <c r="A432" s="423"/>
      <c r="B432" s="353" t="s">
        <v>445</v>
      </c>
      <c r="C432" s="415" t="s">
        <v>446</v>
      </c>
      <c r="D432" s="426" t="s">
        <v>447</v>
      </c>
      <c r="E432" s="429" t="s">
        <v>448</v>
      </c>
      <c r="F432" s="415" t="s">
        <v>449</v>
      </c>
      <c r="G432" s="415" t="s">
        <v>450</v>
      </c>
      <c r="H432" s="412" t="s">
        <v>451</v>
      </c>
      <c r="I432" s="412" t="s">
        <v>452</v>
      </c>
      <c r="J432" s="412" t="s">
        <v>453</v>
      </c>
      <c r="K432" s="412" t="s">
        <v>454</v>
      </c>
      <c r="L432" s="412" t="s">
        <v>455</v>
      </c>
      <c r="M432" s="415" t="s">
        <v>292</v>
      </c>
    </row>
    <row r="433" spans="1:13" ht="30">
      <c r="A433" s="424"/>
      <c r="B433" s="169" t="s">
        <v>456</v>
      </c>
      <c r="C433" s="416"/>
      <c r="D433" s="427"/>
      <c r="E433" s="430"/>
      <c r="F433" s="416"/>
      <c r="G433" s="419"/>
      <c r="H433" s="413"/>
      <c r="I433" s="413"/>
      <c r="J433" s="421"/>
      <c r="K433" s="413"/>
      <c r="L433" s="413"/>
      <c r="M433" s="416"/>
    </row>
    <row r="434" spans="1:13" ht="14.25">
      <c r="A434" s="425"/>
      <c r="B434" s="354"/>
      <c r="C434" s="417"/>
      <c r="D434" s="428"/>
      <c r="E434" s="431"/>
      <c r="F434" s="417"/>
      <c r="G434" s="420"/>
      <c r="H434" s="414"/>
      <c r="I434" s="414"/>
      <c r="J434" s="422"/>
      <c r="K434" s="414"/>
      <c r="L434" s="414"/>
      <c r="M434" s="417"/>
    </row>
    <row r="435" spans="1:13" ht="15.75">
      <c r="A435" s="355" t="s">
        <v>457</v>
      </c>
      <c r="B435" s="321">
        <v>1</v>
      </c>
      <c r="C435" s="321">
        <v>2</v>
      </c>
      <c r="D435" s="321">
        <v>3</v>
      </c>
      <c r="E435" s="321">
        <v>4</v>
      </c>
      <c r="F435" s="321">
        <v>5</v>
      </c>
      <c r="G435" s="321">
        <v>6</v>
      </c>
      <c r="H435" s="321">
        <v>7</v>
      </c>
      <c r="I435" s="321">
        <v>8</v>
      </c>
      <c r="J435" s="321">
        <v>9</v>
      </c>
      <c r="K435" s="321">
        <v>10</v>
      </c>
      <c r="L435" s="321">
        <v>11</v>
      </c>
      <c r="M435" s="321">
        <v>12</v>
      </c>
    </row>
    <row r="436" spans="1:13" ht="14.25">
      <c r="A436" s="356" t="s">
        <v>458</v>
      </c>
      <c r="B436" s="357">
        <v>59564020000</v>
      </c>
      <c r="C436" s="357">
        <v>0</v>
      </c>
      <c r="D436" s="357">
        <v>291290</v>
      </c>
      <c r="E436" s="357">
        <v>0</v>
      </c>
      <c r="F436" s="357">
        <v>0</v>
      </c>
      <c r="G436" s="358">
        <v>-346933328</v>
      </c>
      <c r="H436" s="359">
        <v>3638085396</v>
      </c>
      <c r="I436" s="359">
        <v>4212310228</v>
      </c>
      <c r="J436" s="360"/>
      <c r="K436" s="361">
        <v>0</v>
      </c>
      <c r="L436" s="360">
        <v>10984255141</v>
      </c>
      <c r="M436" s="362">
        <f>SUM(B436:L436)</f>
        <v>78052028727</v>
      </c>
    </row>
    <row r="437" spans="1:13" ht="15">
      <c r="A437" s="363" t="s">
        <v>459</v>
      </c>
      <c r="B437" s="364">
        <f>12979506043-1067726043</f>
        <v>11911780000</v>
      </c>
      <c r="C437" s="364"/>
      <c r="D437" s="365"/>
      <c r="E437" s="364"/>
      <c r="F437" s="364"/>
      <c r="G437" s="364"/>
      <c r="H437" s="364">
        <v>852201314</v>
      </c>
      <c r="I437" s="364">
        <v>852201314</v>
      </c>
      <c r="J437" s="364"/>
      <c r="K437" s="364">
        <v>0</v>
      </c>
      <c r="L437" s="364">
        <v>0</v>
      </c>
      <c r="M437" s="366">
        <f>SUM(B437:L437)</f>
        <v>13616182628</v>
      </c>
    </row>
    <row r="438" spans="1:13" ht="15">
      <c r="A438" s="367" t="s">
        <v>460</v>
      </c>
      <c r="B438" s="364"/>
      <c r="C438" s="364"/>
      <c r="D438" s="364"/>
      <c r="E438" s="364"/>
      <c r="F438" s="364"/>
      <c r="G438" s="364"/>
      <c r="H438" s="364"/>
      <c r="I438" s="364"/>
      <c r="J438" s="364"/>
      <c r="K438" s="364"/>
      <c r="L438" s="364">
        <v>46833597386</v>
      </c>
      <c r="M438" s="366">
        <f>SUM(B438:L438)</f>
        <v>46833597386</v>
      </c>
    </row>
    <row r="439" spans="1:13" ht="15">
      <c r="A439" s="367" t="s">
        <v>461</v>
      </c>
      <c r="B439" s="364"/>
      <c r="C439" s="364"/>
      <c r="D439" s="364"/>
      <c r="E439" s="364"/>
      <c r="F439" s="364"/>
      <c r="G439" s="364">
        <v>315655011</v>
      </c>
      <c r="H439" s="364">
        <v>414835557</v>
      </c>
      <c r="I439" s="364"/>
      <c r="J439" s="364"/>
      <c r="K439" s="364"/>
      <c r="L439" s="364">
        <v>842726471</v>
      </c>
      <c r="M439" s="366"/>
    </row>
    <row r="440" spans="1:13" ht="15">
      <c r="A440" s="363" t="s">
        <v>462</v>
      </c>
      <c r="B440" s="368"/>
      <c r="C440" s="368"/>
      <c r="D440" s="368"/>
      <c r="E440" s="368"/>
      <c r="F440" s="368"/>
      <c r="G440" s="368"/>
      <c r="H440" s="368">
        <v>0</v>
      </c>
      <c r="I440" s="368">
        <v>0</v>
      </c>
      <c r="J440" s="368"/>
      <c r="K440" s="368"/>
      <c r="L440" s="368">
        <v>22240377176</v>
      </c>
      <c r="M440" s="366">
        <f t="shared" ref="M440:M446" si="1">SUM(B440:L440)</f>
        <v>22240377176</v>
      </c>
    </row>
    <row r="441" spans="1:13" ht="15">
      <c r="A441" s="369" t="s">
        <v>463</v>
      </c>
      <c r="B441" s="370"/>
      <c r="C441" s="370"/>
      <c r="D441" s="370"/>
      <c r="E441" s="370"/>
      <c r="F441" s="370"/>
      <c r="G441" s="370"/>
      <c r="H441" s="370"/>
      <c r="I441" s="370"/>
      <c r="J441" s="370"/>
      <c r="K441" s="370"/>
      <c r="L441" s="370"/>
      <c r="M441" s="371">
        <f t="shared" si="1"/>
        <v>0</v>
      </c>
    </row>
    <row r="442" spans="1:13" ht="15">
      <c r="A442" s="372" t="s">
        <v>464</v>
      </c>
      <c r="B442" s="370"/>
      <c r="C442" s="370"/>
      <c r="D442" s="370"/>
      <c r="E442" s="370"/>
      <c r="F442" s="370"/>
      <c r="G442" s="370"/>
      <c r="H442" s="370"/>
      <c r="I442" s="370">
        <v>96623209</v>
      </c>
      <c r="J442" s="370"/>
      <c r="K442" s="370"/>
      <c r="L442" s="370"/>
      <c r="M442" s="366">
        <f t="shared" si="1"/>
        <v>96623209</v>
      </c>
    </row>
    <row r="443" spans="1:13" ht="14.25">
      <c r="A443" s="373" t="s">
        <v>465</v>
      </c>
      <c r="B443" s="374">
        <f t="shared" ref="B443:L443" si="2">B436+B437+B438+B439-B440-B441-B442</f>
        <v>71475800000</v>
      </c>
      <c r="C443" s="374">
        <f t="shared" si="2"/>
        <v>0</v>
      </c>
      <c r="D443" s="374">
        <f t="shared" si="2"/>
        <v>291290</v>
      </c>
      <c r="E443" s="374">
        <f t="shared" si="2"/>
        <v>0</v>
      </c>
      <c r="F443" s="374">
        <f t="shared" si="2"/>
        <v>0</v>
      </c>
      <c r="G443" s="375">
        <f t="shared" si="2"/>
        <v>-31278317</v>
      </c>
      <c r="H443" s="374">
        <f t="shared" si="2"/>
        <v>4905122267</v>
      </c>
      <c r="I443" s="374">
        <f t="shared" si="2"/>
        <v>4967888333</v>
      </c>
      <c r="J443" s="376">
        <f t="shared" si="2"/>
        <v>0</v>
      </c>
      <c r="K443" s="376">
        <f t="shared" si="2"/>
        <v>0</v>
      </c>
      <c r="L443" s="376">
        <f t="shared" si="2"/>
        <v>36420201822</v>
      </c>
      <c r="M443" s="377">
        <f t="shared" si="1"/>
        <v>117738025395</v>
      </c>
    </row>
    <row r="444" spans="1:13" ht="15">
      <c r="A444" s="378" t="s">
        <v>466</v>
      </c>
      <c r="B444" s="357">
        <v>71475800000</v>
      </c>
      <c r="C444" s="357">
        <v>0</v>
      </c>
      <c r="D444" s="357">
        <v>291290</v>
      </c>
      <c r="E444" s="357">
        <v>0</v>
      </c>
      <c r="F444" s="357">
        <v>0</v>
      </c>
      <c r="G444" s="358">
        <v>-31278317</v>
      </c>
      <c r="H444" s="359">
        <v>4905122267</v>
      </c>
      <c r="I444" s="359">
        <v>4967888333</v>
      </c>
      <c r="J444" s="359">
        <v>0</v>
      </c>
      <c r="K444" s="357">
        <v>0</v>
      </c>
      <c r="L444" s="359">
        <v>36420201822</v>
      </c>
      <c r="M444" s="379">
        <f t="shared" si="1"/>
        <v>117738025395</v>
      </c>
    </row>
    <row r="445" spans="1:13" ht="15">
      <c r="A445" s="372" t="s">
        <v>467</v>
      </c>
      <c r="B445" s="364">
        <v>0</v>
      </c>
      <c r="C445" s="364"/>
      <c r="D445" s="365"/>
      <c r="E445" s="364"/>
      <c r="F445" s="364"/>
      <c r="G445" s="364">
        <v>0</v>
      </c>
      <c r="H445" s="364">
        <v>1921421383</v>
      </c>
      <c r="I445" s="364">
        <v>2284613376</v>
      </c>
      <c r="J445" s="364"/>
      <c r="K445" s="364">
        <v>0</v>
      </c>
      <c r="L445" s="364">
        <v>0</v>
      </c>
      <c r="M445" s="366">
        <f t="shared" si="1"/>
        <v>4206034759</v>
      </c>
    </row>
    <row r="446" spans="1:13" ht="15">
      <c r="A446" s="369" t="s">
        <v>468</v>
      </c>
      <c r="B446" s="364"/>
      <c r="C446" s="364"/>
      <c r="D446" s="364"/>
      <c r="E446" s="364"/>
      <c r="F446" s="364"/>
      <c r="G446" s="364"/>
      <c r="H446" s="364"/>
      <c r="I446" s="364"/>
      <c r="J446" s="364"/>
      <c r="K446" s="364"/>
      <c r="L446" s="364">
        <v>16669008780</v>
      </c>
      <c r="M446" s="366">
        <f t="shared" si="1"/>
        <v>16669008780</v>
      </c>
    </row>
    <row r="447" spans="1:13" ht="15">
      <c r="A447" s="372" t="s">
        <v>469</v>
      </c>
      <c r="B447" s="364"/>
      <c r="C447" s="364"/>
      <c r="D447" s="364"/>
      <c r="E447" s="364"/>
      <c r="F447" s="364"/>
      <c r="G447" s="364">
        <v>365979554</v>
      </c>
      <c r="H447" s="364">
        <v>0</v>
      </c>
      <c r="I447" s="364"/>
      <c r="J447" s="364"/>
      <c r="K447" s="364"/>
      <c r="L447" s="364">
        <v>0</v>
      </c>
      <c r="M447" s="366"/>
    </row>
    <row r="448" spans="1:13" ht="15">
      <c r="A448" s="380" t="s">
        <v>470</v>
      </c>
      <c r="B448" s="368"/>
      <c r="C448" s="368"/>
      <c r="D448" s="368"/>
      <c r="E448" s="368"/>
      <c r="F448" s="368"/>
      <c r="G448" s="368"/>
      <c r="H448" s="368">
        <v>0</v>
      </c>
      <c r="I448" s="368">
        <v>0</v>
      </c>
      <c r="J448" s="368"/>
      <c r="K448" s="368"/>
      <c r="L448" s="368">
        <v>0</v>
      </c>
      <c r="M448" s="381">
        <f>SUM(B448:L448)</f>
        <v>0</v>
      </c>
    </row>
    <row r="449" spans="1:13" ht="15">
      <c r="A449" s="369" t="s">
        <v>471</v>
      </c>
      <c r="B449" s="370"/>
      <c r="C449" s="370"/>
      <c r="D449" s="370"/>
      <c r="E449" s="370"/>
      <c r="F449" s="370"/>
      <c r="G449" s="370"/>
      <c r="H449" s="370"/>
      <c r="I449" s="370"/>
      <c r="J449" s="370"/>
      <c r="K449" s="370"/>
      <c r="L449" s="370"/>
      <c r="M449" s="382"/>
    </row>
    <row r="450" spans="1:13" ht="15">
      <c r="A450" s="369" t="s">
        <v>464</v>
      </c>
      <c r="B450" s="370"/>
      <c r="C450" s="370"/>
      <c r="D450" s="370"/>
      <c r="E450" s="370"/>
      <c r="F450" s="370"/>
      <c r="G450" s="370">
        <v>270290183</v>
      </c>
      <c r="H450" s="370"/>
      <c r="I450" s="370">
        <v>363191993</v>
      </c>
      <c r="J450" s="370"/>
      <c r="K450" s="370"/>
      <c r="L450" s="370">
        <f>22474002766+7367178000</f>
        <v>29841180766</v>
      </c>
      <c r="M450" s="366">
        <f>SUM(B450:L450)</f>
        <v>30474662942</v>
      </c>
    </row>
    <row r="451" spans="1:13" ht="14.25">
      <c r="A451" s="383" t="s">
        <v>472</v>
      </c>
      <c r="B451" s="374">
        <f>B444+B445+B446+B447-B448-B449-B450</f>
        <v>71475800000</v>
      </c>
      <c r="C451" s="374">
        <f t="shared" ref="C451:K451" si="3">C444+C445+C446+C447-C448-C449-C450</f>
        <v>0</v>
      </c>
      <c r="D451" s="374">
        <f t="shared" si="3"/>
        <v>291290</v>
      </c>
      <c r="E451" s="374">
        <f t="shared" si="3"/>
        <v>0</v>
      </c>
      <c r="F451" s="374">
        <f t="shared" si="3"/>
        <v>0</v>
      </c>
      <c r="G451" s="375">
        <f>G444+G445+G446+G447-G448-G449-G450</f>
        <v>64411054</v>
      </c>
      <c r="H451" s="374">
        <f>H444+H445+H446+H447-H448-H449-H450</f>
        <v>6826543650</v>
      </c>
      <c r="I451" s="374">
        <f>I444+I445+I446+I447-I448-I449-I450</f>
        <v>6889309716</v>
      </c>
      <c r="J451" s="374"/>
      <c r="K451" s="374">
        <f t="shared" si="3"/>
        <v>0</v>
      </c>
      <c r="L451" s="374">
        <f>L444+L445+L446+L447-L448-L449-L450</f>
        <v>23248029836</v>
      </c>
      <c r="M451" s="384">
        <f>SUM(B451:L451)</f>
        <v>108504385546</v>
      </c>
    </row>
    <row r="452" spans="1:13" ht="15.75">
      <c r="A452" s="406" t="s">
        <v>473</v>
      </c>
      <c r="B452" s="406"/>
      <c r="C452" s="406"/>
      <c r="D452" s="406"/>
      <c r="E452" s="266"/>
      <c r="G452"/>
      <c r="H452" s="418" t="s">
        <v>286</v>
      </c>
      <c r="I452" s="418"/>
      <c r="J452" s="385"/>
      <c r="K452" s="418" t="s">
        <v>287</v>
      </c>
      <c r="L452" s="418"/>
    </row>
    <row r="453" spans="1:13" ht="15.75">
      <c r="A453" s="406" t="s">
        <v>474</v>
      </c>
      <c r="B453" s="406"/>
      <c r="C453" s="386"/>
      <c r="D453" s="386"/>
      <c r="E453" s="386"/>
      <c r="F453" s="386"/>
      <c r="G453" s="386"/>
      <c r="H453" s="411">
        <v>35657590000</v>
      </c>
      <c r="I453" s="411"/>
      <c r="J453" s="285"/>
      <c r="K453" s="411">
        <v>35657590000</v>
      </c>
      <c r="L453" s="411"/>
    </row>
    <row r="454" spans="1:13" ht="15.75">
      <c r="A454" s="406" t="s">
        <v>475</v>
      </c>
      <c r="B454" s="406"/>
      <c r="C454" s="406"/>
      <c r="D454" s="406"/>
      <c r="E454" s="386"/>
      <c r="F454" s="386"/>
      <c r="G454" s="386"/>
      <c r="H454" s="411">
        <f>71475800000-H453</f>
        <v>35818210000</v>
      </c>
      <c r="I454" s="411"/>
      <c r="J454" s="285"/>
      <c r="K454" s="411">
        <f>71475800000-K453</f>
        <v>35818210000</v>
      </c>
      <c r="L454" s="411"/>
    </row>
    <row r="455" spans="1:13" ht="15.75">
      <c r="A455" s="43" t="s">
        <v>476</v>
      </c>
      <c r="B455" s="386"/>
      <c r="C455" s="386"/>
      <c r="D455" s="386"/>
      <c r="E455" s="386"/>
      <c r="F455" s="386"/>
      <c r="G455" s="386"/>
      <c r="H455" s="387"/>
      <c r="I455" s="387"/>
      <c r="J455" s="387"/>
      <c r="K455" s="387"/>
      <c r="L455" s="387"/>
    </row>
    <row r="456" spans="1:13" ht="15.75">
      <c r="A456" s="43"/>
      <c r="B456" s="386"/>
      <c r="C456" s="386"/>
      <c r="D456" s="386"/>
      <c r="E456" s="386"/>
      <c r="F456" s="269" t="s">
        <v>292</v>
      </c>
      <c r="G456" s="386"/>
      <c r="H456" s="409">
        <f>SUM(H453:H455)</f>
        <v>71475800000</v>
      </c>
      <c r="I456" s="409"/>
      <c r="J456" s="388"/>
      <c r="K456" s="409">
        <f>SUM(K453:K455)</f>
        <v>71475800000</v>
      </c>
      <c r="L456" s="409"/>
    </row>
    <row r="457" spans="1:13" ht="15.75">
      <c r="A457" s="6" t="s">
        <v>477</v>
      </c>
      <c r="B457" s="6"/>
      <c r="C457" s="6"/>
      <c r="D457" s="6"/>
      <c r="E457" s="6"/>
      <c r="F457" s="6"/>
      <c r="G457"/>
      <c r="H457" s="410" t="s">
        <v>478</v>
      </c>
      <c r="I457" s="410"/>
      <c r="J457" s="345"/>
      <c r="K457" s="410" t="s">
        <v>479</v>
      </c>
      <c r="L457" s="410"/>
    </row>
    <row r="458" spans="1:13" ht="15.75">
      <c r="A458" s="6" t="s">
        <v>480</v>
      </c>
      <c r="B458" s="6"/>
      <c r="C458" s="6"/>
      <c r="D458"/>
      <c r="G458"/>
      <c r="I458" s="17"/>
      <c r="J458" s="17"/>
      <c r="K458" s="17"/>
    </row>
    <row r="459" spans="1:13" ht="15.75">
      <c r="A459" s="6" t="s">
        <v>481</v>
      </c>
      <c r="B459" s="6"/>
      <c r="C459" s="6"/>
      <c r="D459" s="6"/>
      <c r="E459" s="148"/>
      <c r="G459"/>
      <c r="H459" s="1">
        <f>K459</f>
        <v>0</v>
      </c>
      <c r="I459" s="1"/>
      <c r="J459" s="279"/>
      <c r="K459" s="1">
        <f>N459</f>
        <v>0</v>
      </c>
      <c r="L459" s="1"/>
    </row>
    <row r="460" spans="1:13" ht="15.75">
      <c r="A460" s="6" t="s">
        <v>482</v>
      </c>
      <c r="B460" s="6"/>
      <c r="C460" s="6"/>
      <c r="D460" s="6"/>
      <c r="E460" s="148"/>
      <c r="G460"/>
      <c r="H460" s="1">
        <f>H456-H459</f>
        <v>71475800000</v>
      </c>
      <c r="I460" s="1"/>
      <c r="J460" s="279"/>
      <c r="K460" s="1">
        <f>K456-K459</f>
        <v>71475800000</v>
      </c>
      <c r="L460" s="1"/>
    </row>
    <row r="461" spans="1:13" ht="15.75">
      <c r="A461" s="6" t="s">
        <v>483</v>
      </c>
      <c r="B461" s="6"/>
      <c r="C461" s="6"/>
      <c r="D461"/>
      <c r="G461"/>
      <c r="H461" s="1">
        <v>0</v>
      </c>
      <c r="I461" s="1"/>
      <c r="J461" s="279"/>
      <c r="K461" s="1">
        <v>0</v>
      </c>
      <c r="L461" s="1"/>
    </row>
    <row r="462" spans="1:13" ht="15.75">
      <c r="A462" s="6" t="s">
        <v>484</v>
      </c>
      <c r="B462" s="6"/>
      <c r="C462" s="6"/>
      <c r="D462"/>
      <c r="G462"/>
      <c r="H462" s="1">
        <f>H459+H460</f>
        <v>71475800000</v>
      </c>
      <c r="I462" s="1"/>
      <c r="J462" s="279"/>
      <c r="K462" s="1">
        <f>K459+K460-K461</f>
        <v>71475800000</v>
      </c>
      <c r="L462" s="1"/>
    </row>
    <row r="463" spans="1:13" ht="31.5">
      <c r="A463" s="148" t="s">
        <v>485</v>
      </c>
      <c r="B463" s="148"/>
      <c r="C463" s="148"/>
      <c r="D463" s="148"/>
      <c r="E463" s="148"/>
      <c r="F463" s="148"/>
      <c r="G463" s="148"/>
      <c r="H463" s="1">
        <v>0</v>
      </c>
      <c r="I463" s="1"/>
      <c r="J463" s="279"/>
      <c r="K463" s="1">
        <v>0</v>
      </c>
      <c r="L463" s="1"/>
    </row>
    <row r="464" spans="1:13" ht="14.25">
      <c r="A464" s="389" t="s">
        <v>486</v>
      </c>
      <c r="B464" s="389"/>
      <c r="D464" s="389"/>
      <c r="E464" s="389"/>
      <c r="F464" s="389"/>
      <c r="G464" s="389"/>
      <c r="H464" s="390"/>
      <c r="I464" s="390"/>
      <c r="J464" s="390"/>
      <c r="K464" s="390"/>
      <c r="L464" s="390"/>
    </row>
    <row r="465" spans="1:11" ht="15.75">
      <c r="A465" s="406" t="s">
        <v>487</v>
      </c>
      <c r="B465" s="406"/>
      <c r="D465"/>
      <c r="G465"/>
    </row>
    <row r="466" spans="1:11" ht="15.75">
      <c r="A466" s="6" t="s">
        <v>488</v>
      </c>
      <c r="B466" s="6"/>
      <c r="D466"/>
      <c r="G466"/>
      <c r="H466" s="7"/>
      <c r="I466" s="7"/>
      <c r="J466" s="7"/>
      <c r="K466" s="7"/>
    </row>
    <row r="467" spans="1:11" ht="15.75">
      <c r="A467" s="6" t="s">
        <v>489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spans="1:11" ht="15.75">
      <c r="A468" s="6" t="s">
        <v>490</v>
      </c>
      <c r="B468" s="6"/>
      <c r="C468" s="6"/>
      <c r="D468" s="6"/>
      <c r="E468" s="6"/>
      <c r="F468" s="6"/>
      <c r="G468" s="6"/>
      <c r="H468" s="148"/>
      <c r="I468" s="148"/>
      <c r="J468" s="148"/>
      <c r="K468" s="148"/>
    </row>
    <row r="469" spans="1:11" ht="15.75">
      <c r="B469" s="408" t="s">
        <v>491</v>
      </c>
      <c r="C469" s="408"/>
      <c r="D469" s="408"/>
      <c r="E469" s="408"/>
      <c r="F469" s="408"/>
      <c r="G469"/>
    </row>
    <row r="470" spans="1:11" ht="15.75">
      <c r="A470" s="406" t="s">
        <v>492</v>
      </c>
      <c r="B470" s="406"/>
      <c r="C470" s="406"/>
      <c r="D470" s="406"/>
      <c r="E470" s="406"/>
      <c r="F470" s="406"/>
      <c r="G470"/>
    </row>
    <row r="471" spans="1:11" ht="15.75">
      <c r="A471" s="406" t="s">
        <v>493</v>
      </c>
      <c r="B471" s="406"/>
      <c r="C471" s="406"/>
      <c r="D471" s="406"/>
      <c r="E471" s="406"/>
      <c r="F471" s="406"/>
      <c r="G471"/>
      <c r="H471" s="407">
        <v>6826543650</v>
      </c>
      <c r="I471" s="407"/>
    </row>
    <row r="472" spans="1:11" ht="15.75">
      <c r="A472" s="406" t="s">
        <v>494</v>
      </c>
      <c r="B472" s="406"/>
      <c r="C472" s="406"/>
      <c r="D472" s="406"/>
      <c r="G472"/>
      <c r="H472" s="407">
        <v>6889309716</v>
      </c>
      <c r="I472" s="407"/>
    </row>
    <row r="473" spans="1:11" ht="15.75">
      <c r="A473" s="406" t="s">
        <v>495</v>
      </c>
      <c r="B473" s="406"/>
      <c r="C473" s="406"/>
      <c r="D473" s="406"/>
      <c r="G473"/>
      <c r="I473" s="391">
        <v>291290</v>
      </c>
    </row>
    <row r="474" spans="1:11" ht="15.75">
      <c r="A474" s="406" t="s">
        <v>496</v>
      </c>
      <c r="B474" s="406"/>
      <c r="C474" s="406"/>
      <c r="D474" s="406"/>
      <c r="E474" s="406"/>
      <c r="F474" s="406"/>
      <c r="G474" s="406"/>
      <c r="H474" s="407"/>
      <c r="I474" s="407"/>
    </row>
    <row r="475" spans="1:11" ht="15.75">
      <c r="A475" s="266" t="s">
        <v>497</v>
      </c>
      <c r="B475" s="266"/>
      <c r="C475" s="266"/>
      <c r="D475" s="266"/>
      <c r="E475" s="266"/>
      <c r="F475" s="266"/>
      <c r="G475" s="266"/>
      <c r="H475" s="291"/>
      <c r="I475" s="291"/>
      <c r="J475" s="291"/>
    </row>
    <row r="476" spans="1:11" ht="15.75">
      <c r="A476" s="6" t="s">
        <v>498</v>
      </c>
      <c r="B476" s="6"/>
      <c r="C476" s="6"/>
      <c r="D476"/>
      <c r="G476"/>
      <c r="H476" s="7" t="s">
        <v>478</v>
      </c>
      <c r="I476" s="7"/>
      <c r="J476" s="7" t="s">
        <v>499</v>
      </c>
      <c r="K476" s="7"/>
    </row>
    <row r="477" spans="1:11" ht="15.75">
      <c r="A477" s="6" t="s">
        <v>500</v>
      </c>
      <c r="B477" s="6"/>
      <c r="C477" s="6"/>
      <c r="D477" s="6"/>
      <c r="E477" s="148"/>
      <c r="G477"/>
      <c r="H477" s="7" t="s">
        <v>478</v>
      </c>
      <c r="I477" s="7"/>
      <c r="J477" s="7" t="s">
        <v>499</v>
      </c>
      <c r="K477" s="7"/>
    </row>
    <row r="478" spans="1:11" ht="15.75">
      <c r="A478" s="6" t="s">
        <v>501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1" ht="15.75">
      <c r="A479" s="6" t="s">
        <v>502</v>
      </c>
      <c r="B479" s="6"/>
      <c r="C479" s="6"/>
      <c r="D479" s="6"/>
      <c r="E479" s="148"/>
      <c r="G479"/>
      <c r="H479" s="95"/>
      <c r="I479" s="95"/>
      <c r="J479" s="95"/>
      <c r="K479" s="95"/>
    </row>
    <row r="480" spans="1:11" ht="15.75">
      <c r="A480" s="6" t="s">
        <v>503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1" ht="15.75">
      <c r="A481" s="2" t="s">
        <v>504</v>
      </c>
      <c r="B481" s="2"/>
      <c r="C481" s="2"/>
      <c r="D481" s="148"/>
      <c r="E481" s="148"/>
      <c r="G481"/>
      <c r="H481" s="95"/>
      <c r="I481" s="95"/>
      <c r="J481" s="95"/>
      <c r="K481" s="95"/>
    </row>
    <row r="482" spans="1:11" ht="15.75">
      <c r="A482" s="148"/>
      <c r="B482" s="6" t="s">
        <v>505</v>
      </c>
      <c r="C482" s="6"/>
      <c r="D482" s="6"/>
      <c r="E482" s="6"/>
      <c r="F482" s="6"/>
      <c r="G482" s="6"/>
      <c r="H482" s="6"/>
      <c r="I482" s="6"/>
      <c r="J482" s="148"/>
      <c r="K482" s="148"/>
    </row>
    <row r="483" spans="1:11" ht="15.75">
      <c r="A483" s="148"/>
      <c r="B483" s="392" t="s">
        <v>506</v>
      </c>
      <c r="C483" s="389"/>
      <c r="D483" s="389"/>
      <c r="E483" s="389"/>
      <c r="F483" s="389"/>
      <c r="G483" s="389"/>
      <c r="H483" s="389"/>
      <c r="I483" s="389"/>
      <c r="J483" s="389"/>
      <c r="K483" s="389"/>
    </row>
    <row r="484" spans="1:11" ht="15.75">
      <c r="A484" s="6" t="s">
        <v>507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spans="1:11" ht="15.75">
      <c r="A485" s="148"/>
      <c r="B485" s="148"/>
      <c r="C485" s="148"/>
      <c r="D485" s="148"/>
      <c r="E485" s="148"/>
      <c r="F485" s="148"/>
      <c r="G485" s="148"/>
      <c r="H485" s="7" t="s">
        <v>508</v>
      </c>
      <c r="I485" s="7"/>
      <c r="J485" s="7" t="s">
        <v>499</v>
      </c>
      <c r="K485" s="7"/>
    </row>
    <row r="486" spans="1:11" ht="15.75">
      <c r="A486" s="6" t="s">
        <v>509</v>
      </c>
      <c r="B486" s="6"/>
      <c r="C486" s="6"/>
      <c r="D486" s="6"/>
      <c r="E486" s="6"/>
      <c r="F486" s="6"/>
      <c r="G486" s="6"/>
      <c r="H486" s="405">
        <v>59820277744</v>
      </c>
      <c r="I486" s="405"/>
      <c r="J486" s="405">
        <v>53643414476</v>
      </c>
      <c r="K486" s="405"/>
    </row>
    <row r="487" spans="1:11" ht="15.75">
      <c r="A487" s="101"/>
      <c r="B487" s="6" t="s">
        <v>510</v>
      </c>
      <c r="C487" s="6"/>
      <c r="D487" s="148"/>
      <c r="E487" s="148"/>
      <c r="F487" s="148"/>
      <c r="G487" s="148"/>
      <c r="H487" s="1"/>
      <c r="I487" s="1"/>
      <c r="J487" s="1"/>
      <c r="K487" s="1"/>
    </row>
    <row r="488" spans="1:11" ht="15.75">
      <c r="A488" s="101"/>
      <c r="B488" s="6" t="s">
        <v>511</v>
      </c>
      <c r="C488" s="6"/>
      <c r="D488" s="6"/>
      <c r="E488" s="6"/>
      <c r="F488" s="6"/>
      <c r="G488" s="148"/>
      <c r="H488" s="1">
        <f>H486-H489</f>
        <v>59820277744</v>
      </c>
      <c r="I488" s="1"/>
      <c r="J488" s="1">
        <f>J486-J489</f>
        <v>53612512208</v>
      </c>
      <c r="K488" s="1"/>
    </row>
    <row r="489" spans="1:11" ht="15.75">
      <c r="A489" s="101"/>
      <c r="B489" s="6" t="s">
        <v>512</v>
      </c>
      <c r="C489" s="6"/>
      <c r="D489" s="6"/>
      <c r="E489" s="6"/>
      <c r="F489" s="6"/>
      <c r="G489" s="148"/>
      <c r="H489" s="1">
        <v>0</v>
      </c>
      <c r="I489" s="1"/>
      <c r="J489" s="1">
        <v>30902268</v>
      </c>
      <c r="K489" s="1"/>
    </row>
    <row r="490" spans="1:11" ht="15.75">
      <c r="A490" s="101"/>
      <c r="B490" s="6" t="s">
        <v>513</v>
      </c>
      <c r="C490" s="6"/>
      <c r="D490" s="6"/>
      <c r="E490" s="6"/>
      <c r="F490" s="6"/>
      <c r="G490" s="148"/>
      <c r="H490" s="393"/>
      <c r="I490" s="393"/>
      <c r="J490" s="393"/>
      <c r="K490" s="393"/>
    </row>
    <row r="491" spans="1:11" ht="15.75">
      <c r="A491" s="101"/>
      <c r="B491" s="101" t="s">
        <v>514</v>
      </c>
      <c r="C491" s="6" t="s">
        <v>515</v>
      </c>
      <c r="D491" s="6"/>
      <c r="E491" s="6"/>
      <c r="F491" s="6"/>
      <c r="G491" s="6"/>
      <c r="H491" s="404">
        <f>11179652901+421925293+18600270444</f>
        <v>30201848638</v>
      </c>
      <c r="I491" s="404"/>
      <c r="J491" s="404">
        <v>29837375765</v>
      </c>
      <c r="K491" s="404"/>
    </row>
    <row r="492" spans="1:11" ht="15.75">
      <c r="A492" s="101"/>
      <c r="B492" s="101" t="s">
        <v>514</v>
      </c>
      <c r="C492" s="6" t="s">
        <v>516</v>
      </c>
      <c r="D492" s="6"/>
      <c r="E492" s="6"/>
      <c r="F492" s="6"/>
      <c r="G492" s="6"/>
      <c r="H492" s="404">
        <f>H488-H491</f>
        <v>29618429106</v>
      </c>
      <c r="I492" s="404"/>
      <c r="J492" s="404">
        <f>J488-J491</f>
        <v>23775136443</v>
      </c>
      <c r="K492" s="404"/>
    </row>
    <row r="493" spans="1:11" ht="15.75">
      <c r="A493" s="101"/>
      <c r="B493" s="6" t="s">
        <v>517</v>
      </c>
      <c r="C493" s="6"/>
      <c r="D493" s="6"/>
      <c r="E493" s="6"/>
      <c r="F493" s="148"/>
      <c r="G493" s="148"/>
      <c r="H493" s="394"/>
      <c r="I493" s="394"/>
      <c r="J493" s="394"/>
      <c r="K493" s="394"/>
    </row>
    <row r="494" spans="1:11" ht="15.75">
      <c r="A494" s="101"/>
      <c r="B494" s="101" t="s">
        <v>514</v>
      </c>
      <c r="C494" s="6" t="s">
        <v>518</v>
      </c>
      <c r="D494" s="6"/>
      <c r="E494" s="6"/>
      <c r="F494" s="6"/>
      <c r="G494" s="6"/>
      <c r="H494" s="404">
        <v>57259996854</v>
      </c>
      <c r="I494" s="404"/>
      <c r="J494" s="404">
        <v>51485288490</v>
      </c>
      <c r="K494" s="404"/>
    </row>
    <row r="495" spans="1:11" ht="15.75">
      <c r="A495" s="101"/>
      <c r="B495" s="101" t="s">
        <v>514</v>
      </c>
      <c r="C495" s="6" t="s">
        <v>519</v>
      </c>
      <c r="D495" s="6"/>
      <c r="E495" s="6"/>
      <c r="F495" s="6"/>
      <c r="G495" s="6"/>
      <c r="H495" s="404">
        <f>H488-H494</f>
        <v>2560280890</v>
      </c>
      <c r="I495" s="404"/>
      <c r="J495" s="404">
        <f>J488-J494</f>
        <v>2127223718</v>
      </c>
      <c r="K495" s="404"/>
    </row>
    <row r="496" spans="1:11" ht="15.75">
      <c r="A496" s="101"/>
      <c r="B496" s="6" t="s">
        <v>520</v>
      </c>
      <c r="C496" s="6"/>
      <c r="D496" s="6"/>
      <c r="E496" s="6"/>
      <c r="F496" s="6"/>
      <c r="G496" s="6"/>
      <c r="H496" s="1">
        <f>H489</f>
        <v>0</v>
      </c>
      <c r="I496" s="1"/>
      <c r="J496" s="1">
        <f>J489</f>
        <v>30902268</v>
      </c>
      <c r="K496" s="1"/>
    </row>
    <row r="497" spans="1:11" ht="15.75">
      <c r="A497" s="6" t="s">
        <v>521</v>
      </c>
      <c r="B497" s="6"/>
      <c r="C497" s="6"/>
      <c r="D497" s="6"/>
      <c r="E497" s="6"/>
      <c r="F497" s="6"/>
      <c r="G497" s="6"/>
      <c r="H497" s="403">
        <f>H498+H499+H500</f>
        <v>202624881</v>
      </c>
      <c r="I497" s="401"/>
      <c r="J497" s="403">
        <f>J498+J499+J500</f>
        <v>16349856</v>
      </c>
      <c r="K497" s="401"/>
    </row>
    <row r="498" spans="1:11" ht="15.75">
      <c r="A498" s="148"/>
      <c r="B498" s="6" t="s">
        <v>522</v>
      </c>
      <c r="C498" s="6"/>
      <c r="D498" s="6"/>
      <c r="E498" s="6"/>
      <c r="F498" s="6"/>
      <c r="G498" s="148"/>
      <c r="H498" s="1">
        <v>152506518</v>
      </c>
      <c r="I498" s="1"/>
      <c r="J498" s="1">
        <v>9873500</v>
      </c>
      <c r="K498" s="1"/>
    </row>
    <row r="499" spans="1:11" ht="15.75">
      <c r="A499" s="148"/>
      <c r="B499" s="6" t="s">
        <v>523</v>
      </c>
      <c r="C499" s="6"/>
      <c r="D499" s="6"/>
      <c r="E499" s="148"/>
      <c r="F499" s="148"/>
      <c r="G499" s="148"/>
      <c r="H499" s="1">
        <v>47322444</v>
      </c>
      <c r="I499" s="1"/>
      <c r="J499" s="1">
        <v>0</v>
      </c>
      <c r="K499" s="1"/>
    </row>
    <row r="500" spans="1:11" ht="15.75">
      <c r="A500" s="148"/>
      <c r="B500" s="6" t="s">
        <v>524</v>
      </c>
      <c r="C500" s="6"/>
      <c r="D500" s="6"/>
      <c r="E500" s="148"/>
      <c r="F500" s="148"/>
      <c r="G500" s="148"/>
      <c r="H500" s="1">
        <v>2795919</v>
      </c>
      <c r="I500" s="1"/>
      <c r="J500" s="1">
        <v>6476356</v>
      </c>
      <c r="K500" s="1"/>
    </row>
    <row r="501" spans="1:11" ht="15.75">
      <c r="A501" s="6" t="s">
        <v>525</v>
      </c>
      <c r="B501" s="6"/>
      <c r="C501" s="6"/>
      <c r="D501" s="6"/>
      <c r="E501" s="6"/>
      <c r="F501" s="6"/>
      <c r="G501" s="6"/>
      <c r="H501" s="403">
        <f>H486-H497</f>
        <v>59617652863</v>
      </c>
      <c r="I501" s="403"/>
      <c r="J501" s="403">
        <f>J486-J497</f>
        <v>53627064620</v>
      </c>
      <c r="K501" s="403"/>
    </row>
    <row r="502" spans="1:11" ht="15.75">
      <c r="A502" s="6" t="s">
        <v>526</v>
      </c>
      <c r="B502" s="6"/>
      <c r="C502" s="6"/>
      <c r="D502" s="6"/>
      <c r="E502" s="6"/>
      <c r="F502" s="6"/>
      <c r="G502" s="148"/>
      <c r="H502" s="1">
        <v>48418296460</v>
      </c>
      <c r="I502" s="1"/>
      <c r="J502" s="1">
        <v>41719310231</v>
      </c>
      <c r="K502" s="1"/>
    </row>
    <row r="503" spans="1:11" ht="15.75">
      <c r="A503" s="148"/>
      <c r="B503" s="6" t="s">
        <v>527</v>
      </c>
      <c r="C503" s="6"/>
      <c r="D503" s="6"/>
      <c r="E503" s="6"/>
      <c r="F503" s="6"/>
      <c r="G503" s="6"/>
      <c r="H503" s="1">
        <v>32513000</v>
      </c>
      <c r="I503" s="1"/>
      <c r="J503" s="1">
        <v>58231340</v>
      </c>
      <c r="K503" s="1"/>
    </row>
    <row r="504" spans="1:11" ht="15.75">
      <c r="A504" s="148"/>
      <c r="B504" s="6" t="s">
        <v>528</v>
      </c>
      <c r="C504" s="6"/>
      <c r="D504" s="6"/>
      <c r="E504" s="6"/>
      <c r="F504" s="6"/>
      <c r="G504" s="148"/>
      <c r="H504" s="1">
        <f>H502-H503</f>
        <v>48385783460</v>
      </c>
      <c r="I504" s="1"/>
      <c r="J504" s="1">
        <f>J502-J503</f>
        <v>41661078891</v>
      </c>
      <c r="K504" s="1"/>
    </row>
    <row r="505" spans="1:11" ht="15.75">
      <c r="A505" s="6" t="s">
        <v>529</v>
      </c>
      <c r="B505" s="6"/>
      <c r="C505" s="6"/>
      <c r="D505" s="6"/>
      <c r="E505" s="6"/>
      <c r="F505" s="6"/>
      <c r="G505" s="6"/>
      <c r="H505" s="1">
        <v>45530985</v>
      </c>
      <c r="I505" s="1"/>
      <c r="J505" s="1">
        <v>228096951</v>
      </c>
      <c r="K505" s="1"/>
    </row>
    <row r="506" spans="1:11" ht="15.75">
      <c r="A506" s="101"/>
      <c r="B506" s="6" t="s">
        <v>530</v>
      </c>
      <c r="C506" s="6"/>
      <c r="D506" s="6"/>
      <c r="E506" s="6"/>
      <c r="F506" s="6"/>
      <c r="G506" s="6"/>
      <c r="H506" s="1">
        <v>38314872</v>
      </c>
      <c r="I506" s="1"/>
      <c r="J506" s="1">
        <v>56054521</v>
      </c>
      <c r="K506" s="1"/>
    </row>
    <row r="507" spans="1:11" ht="15.75">
      <c r="A507" s="148"/>
      <c r="B507" s="6" t="s">
        <v>531</v>
      </c>
      <c r="C507" s="6"/>
      <c r="D507" s="6"/>
      <c r="E507" s="6"/>
      <c r="F507" s="6"/>
      <c r="G507" s="6"/>
      <c r="H507" s="1">
        <f>H505-H506</f>
        <v>7216113</v>
      </c>
      <c r="I507" s="1"/>
      <c r="J507" s="1">
        <f>J505-J506</f>
        <v>172042430</v>
      </c>
      <c r="K507" s="1"/>
    </row>
    <row r="508" spans="1:11" ht="15.75">
      <c r="A508" s="6" t="s">
        <v>532</v>
      </c>
      <c r="B508" s="6"/>
      <c r="C508" s="6"/>
      <c r="D508" s="6"/>
      <c r="E508" s="6"/>
      <c r="F508" s="6"/>
      <c r="G508" s="148"/>
      <c r="H508" s="1">
        <v>3954502</v>
      </c>
      <c r="I508" s="1"/>
      <c r="J508" s="1">
        <v>561030267</v>
      </c>
      <c r="K508" s="1"/>
    </row>
    <row r="509" spans="1:11" ht="15.75">
      <c r="A509" s="148"/>
      <c r="B509" s="6" t="s">
        <v>533</v>
      </c>
      <c r="C509" s="6"/>
      <c r="D509" s="148"/>
      <c r="E509" s="148"/>
      <c r="F509" s="148"/>
      <c r="G509" s="148"/>
      <c r="H509" s="1">
        <v>1669746</v>
      </c>
      <c r="I509" s="1"/>
      <c r="J509" s="1">
        <v>494982681</v>
      </c>
      <c r="K509" s="1"/>
    </row>
    <row r="510" spans="1:11" ht="15.75">
      <c r="A510" s="148"/>
      <c r="B510" s="6" t="s">
        <v>534</v>
      </c>
      <c r="C510" s="6"/>
      <c r="D510" s="6"/>
      <c r="E510" s="6"/>
      <c r="F510" s="6"/>
      <c r="G510" s="393"/>
      <c r="H510" s="1">
        <f>H508-H509</f>
        <v>2284756</v>
      </c>
      <c r="I510" s="1"/>
      <c r="J510" s="1">
        <f>J508-J509</f>
        <v>66047586</v>
      </c>
      <c r="K510" s="1"/>
    </row>
    <row r="511" spans="1:11" ht="15.75">
      <c r="A511" s="148"/>
      <c r="B511" s="148"/>
      <c r="C511" s="148"/>
      <c r="D511" s="148"/>
      <c r="E511" s="148"/>
      <c r="F511" s="148"/>
      <c r="G511" s="148"/>
      <c r="H511" s="7" t="s">
        <v>508</v>
      </c>
      <c r="I511" s="7"/>
      <c r="J511" s="7" t="s">
        <v>499</v>
      </c>
      <c r="K511" s="7"/>
    </row>
    <row r="512" spans="1:11" ht="15.75">
      <c r="A512" s="6" t="s">
        <v>535</v>
      </c>
      <c r="B512" s="6"/>
      <c r="C512" s="6"/>
      <c r="D512" s="6"/>
      <c r="E512" s="6"/>
      <c r="F512" s="6"/>
      <c r="G512" s="6"/>
      <c r="H512" s="1">
        <v>340402526</v>
      </c>
      <c r="I512" s="1"/>
      <c r="J512" s="1">
        <v>-235257257</v>
      </c>
      <c r="K512" s="1"/>
    </row>
    <row r="513" spans="1:11" ht="15.75">
      <c r="A513" s="6" t="s">
        <v>536</v>
      </c>
      <c r="B513" s="6"/>
      <c r="C513" s="6"/>
      <c r="D513" s="6"/>
      <c r="E513" s="6"/>
      <c r="F513" s="6"/>
      <c r="G513" s="6"/>
      <c r="H513" s="148"/>
      <c r="I513" s="148"/>
      <c r="J513" s="148"/>
      <c r="K513" s="148"/>
    </row>
    <row r="514" spans="1:11" ht="15.75">
      <c r="A514" s="6" t="s">
        <v>537</v>
      </c>
      <c r="B514" s="6"/>
      <c r="C514" s="6"/>
      <c r="D514" s="6"/>
      <c r="E514" s="6"/>
      <c r="F514" s="6"/>
      <c r="G514" s="6"/>
    </row>
    <row r="515" spans="1:11" ht="15.75">
      <c r="A515" s="101"/>
      <c r="B515" s="6" t="s">
        <v>538</v>
      </c>
      <c r="C515" s="6"/>
      <c r="D515" s="6"/>
      <c r="E515" s="6"/>
      <c r="F515" s="6"/>
      <c r="G515" s="6"/>
      <c r="H515" s="402">
        <f>24100504759+1089357930+7793761649+2586491898</f>
        <v>35570116236</v>
      </c>
      <c r="I515" s="402"/>
      <c r="J515" s="402">
        <v>33260637780</v>
      </c>
      <c r="K515" s="402"/>
    </row>
    <row r="516" spans="1:11" ht="15.75">
      <c r="A516" s="101"/>
      <c r="B516" s="6" t="s">
        <v>539</v>
      </c>
      <c r="C516" s="6"/>
      <c r="D516" s="6"/>
      <c r="E516" s="6"/>
      <c r="F516" s="6"/>
      <c r="G516" s="6"/>
      <c r="H516" s="1">
        <v>8211510687</v>
      </c>
      <c r="I516" s="1"/>
      <c r="J516" s="1">
        <v>7311957976</v>
      </c>
      <c r="K516" s="1"/>
    </row>
    <row r="517" spans="1:11" ht="15.75">
      <c r="A517" s="101"/>
      <c r="B517" s="6" t="s">
        <v>540</v>
      </c>
      <c r="C517" s="6"/>
      <c r="D517" s="6"/>
      <c r="E517" s="6"/>
      <c r="F517" s="6"/>
      <c r="G517" s="6"/>
      <c r="H517" s="1">
        <v>1734339258</v>
      </c>
      <c r="I517" s="1"/>
      <c r="J517" s="1">
        <f>1416503954+369319616</f>
        <v>1785823570</v>
      </c>
      <c r="K517" s="1"/>
    </row>
    <row r="518" spans="1:11" ht="15.75">
      <c r="A518" s="101"/>
      <c r="B518" s="6" t="s">
        <v>541</v>
      </c>
      <c r="C518" s="6"/>
      <c r="D518" s="6"/>
      <c r="E518" s="6"/>
      <c r="F518" s="6"/>
      <c r="G518" s="6"/>
      <c r="H518" s="1">
        <v>1171304044</v>
      </c>
      <c r="I518" s="1"/>
      <c r="J518" s="1">
        <v>932858372</v>
      </c>
      <c r="K518" s="1"/>
    </row>
    <row r="519" spans="1:11" ht="15.75">
      <c r="A519" s="148"/>
      <c r="B519" s="6" t="s">
        <v>542</v>
      </c>
      <c r="C519" s="6"/>
      <c r="D519" s="6"/>
      <c r="E519" s="6"/>
      <c r="F519" s="6"/>
      <c r="G519" s="6"/>
      <c r="H519" s="1">
        <v>2775629395</v>
      </c>
      <c r="I519" s="1"/>
      <c r="J519" s="1">
        <v>5471939050</v>
      </c>
      <c r="K519" s="1"/>
    </row>
    <row r="520" spans="1:11" ht="15.75">
      <c r="A520" s="148"/>
      <c r="B520" s="148"/>
      <c r="C520" s="148"/>
      <c r="D520" s="148"/>
      <c r="E520" s="148"/>
      <c r="F520" s="149" t="s">
        <v>292</v>
      </c>
      <c r="G520" s="148"/>
      <c r="H520" s="399">
        <f>SUM(H515:H519)</f>
        <v>49462899620</v>
      </c>
      <c r="I520" s="400"/>
      <c r="J520" s="399">
        <f>SUM(J515:J519)</f>
        <v>48763216748</v>
      </c>
      <c r="K520" s="400"/>
    </row>
    <row r="521" spans="1:11" ht="15.75">
      <c r="A521" s="101" t="s">
        <v>543</v>
      </c>
      <c r="B521" s="6" t="s">
        <v>544</v>
      </c>
      <c r="C521" s="6"/>
      <c r="D521" s="6"/>
      <c r="E521" s="6"/>
      <c r="F521" s="148"/>
      <c r="G521" s="148"/>
      <c r="H521" s="401"/>
      <c r="I521" s="401"/>
      <c r="J521" s="401"/>
      <c r="K521" s="401"/>
    </row>
    <row r="522" spans="1:11" ht="15.75">
      <c r="A522" s="101"/>
      <c r="B522" s="6" t="s">
        <v>545</v>
      </c>
      <c r="C522" s="6"/>
      <c r="D522" s="6"/>
      <c r="E522" s="6"/>
      <c r="F522" s="6"/>
      <c r="G522" s="148"/>
      <c r="H522" s="1">
        <v>6330540916</v>
      </c>
      <c r="I522" s="1"/>
      <c r="J522" s="1">
        <v>7837657457</v>
      </c>
      <c r="K522" s="1"/>
    </row>
    <row r="523" spans="1:11" ht="15.75">
      <c r="A523" s="101"/>
      <c r="B523" s="6" t="s">
        <v>510</v>
      </c>
      <c r="C523" s="6"/>
      <c r="D523" s="148"/>
      <c r="E523" s="148"/>
      <c r="F523" s="148"/>
      <c r="G523" s="148"/>
      <c r="H523" s="393"/>
      <c r="I523" s="393"/>
      <c r="J523" s="393"/>
      <c r="K523" s="393"/>
    </row>
    <row r="524" spans="1:11" ht="15.75">
      <c r="A524" s="101"/>
      <c r="B524" s="6" t="s">
        <v>546</v>
      </c>
      <c r="C524" s="6"/>
      <c r="D524" s="6"/>
      <c r="E524" s="6"/>
      <c r="F524" s="6"/>
      <c r="G524" s="6"/>
      <c r="H524" s="1">
        <v>6567295037</v>
      </c>
      <c r="I524" s="1"/>
      <c r="J524" s="1">
        <v>7703776376</v>
      </c>
      <c r="K524" s="1"/>
    </row>
    <row r="525" spans="1:11" ht="15.75">
      <c r="A525" s="101"/>
      <c r="B525" s="6" t="s">
        <v>547</v>
      </c>
      <c r="C525" s="6"/>
      <c r="D525" s="6"/>
      <c r="E525" s="6"/>
      <c r="F525" s="6"/>
      <c r="G525" s="6"/>
      <c r="H525" s="1">
        <f>H522-H524</f>
        <v>-236754121</v>
      </c>
      <c r="I525" s="1"/>
      <c r="J525" s="1">
        <f>J522-J524</f>
        <v>133881081</v>
      </c>
      <c r="K525" s="1"/>
    </row>
    <row r="526" spans="1:11" ht="15.75">
      <c r="A526" s="2" t="s">
        <v>548</v>
      </c>
      <c r="B526" s="2"/>
      <c r="C526" s="2"/>
      <c r="D526" s="2"/>
      <c r="E526" s="2"/>
      <c r="F526" s="2"/>
      <c r="G526" s="2"/>
      <c r="H526" s="2"/>
      <c r="I526" s="2"/>
      <c r="J526" s="95"/>
      <c r="K526" s="95"/>
    </row>
    <row r="527" spans="1:11" ht="15.75">
      <c r="A527" s="6" t="s">
        <v>549</v>
      </c>
      <c r="B527" s="6"/>
      <c r="C527" s="6"/>
      <c r="D527" s="6"/>
      <c r="E527" s="6"/>
      <c r="F527" s="6"/>
      <c r="G527" s="6"/>
      <c r="H527" s="6"/>
      <c r="I527" s="6"/>
      <c r="J527" s="6"/>
      <c r="K527" s="6"/>
    </row>
    <row r="528" spans="1:11" ht="15.75">
      <c r="A528" s="6" t="s">
        <v>550</v>
      </c>
      <c r="B528" s="6"/>
      <c r="C528" s="6"/>
      <c r="D528" s="6"/>
      <c r="E528" s="6"/>
      <c r="F528" s="6"/>
      <c r="G528" s="6"/>
      <c r="H528" s="6"/>
      <c r="I528" s="148"/>
      <c r="J528" s="148"/>
      <c r="K528" s="148"/>
    </row>
    <row r="529" spans="1:11" ht="15.75">
      <c r="A529" s="2" t="s">
        <v>551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15.75">
      <c r="A530" s="2" t="s">
        <v>552</v>
      </c>
      <c r="B530" s="2"/>
      <c r="C530" s="2"/>
      <c r="D530" s="2"/>
      <c r="E530" s="2"/>
      <c r="F530" s="2"/>
      <c r="G530"/>
      <c r="H530" s="95"/>
      <c r="I530" s="95"/>
      <c r="J530" s="95"/>
      <c r="K530" s="95"/>
    </row>
    <row r="531" spans="1:11" ht="15.75">
      <c r="A531" s="266" t="s">
        <v>553</v>
      </c>
      <c r="B531" s="395"/>
      <c r="C531" s="395"/>
      <c r="D531" s="395"/>
      <c r="E531" s="395"/>
      <c r="F531" s="396"/>
      <c r="G531" s="396"/>
      <c r="H531" s="345"/>
      <c r="I531" s="345"/>
      <c r="J531" s="345"/>
      <c r="K531" s="345"/>
    </row>
    <row r="532" spans="1:11" ht="15.75">
      <c r="A532" s="266" t="s">
        <v>554</v>
      </c>
      <c r="B532" s="395"/>
      <c r="C532" s="395"/>
      <c r="D532" s="395"/>
      <c r="E532" s="395"/>
      <c r="F532" s="396"/>
      <c r="G532" s="396"/>
      <c r="H532" s="345"/>
      <c r="I532" s="345"/>
      <c r="J532" s="345"/>
      <c r="K532" s="345"/>
    </row>
    <row r="533" spans="1:11" ht="15.75">
      <c r="A533" s="266"/>
      <c r="B533" s="6" t="s">
        <v>555</v>
      </c>
      <c r="C533" s="6"/>
      <c r="D533" s="6"/>
      <c r="E533" s="6"/>
      <c r="F533" s="6"/>
      <c r="G533" s="6"/>
      <c r="H533" s="6"/>
      <c r="I533" s="6"/>
      <c r="J533" s="6"/>
      <c r="K533" s="6"/>
    </row>
    <row r="534" spans="1:11" ht="15.75">
      <c r="A534" s="266"/>
      <c r="B534" s="6" t="s">
        <v>556</v>
      </c>
      <c r="C534" s="6"/>
      <c r="D534" s="6"/>
      <c r="E534" s="6"/>
      <c r="F534" s="6"/>
      <c r="G534" s="6"/>
      <c r="H534" s="6"/>
      <c r="I534" s="6"/>
      <c r="J534" s="6"/>
      <c r="K534" s="6"/>
    </row>
    <row r="535" spans="1:11" ht="15.75">
      <c r="A535" s="266"/>
      <c r="B535" s="7" t="s">
        <v>557</v>
      </c>
      <c r="C535" s="7"/>
      <c r="D535" s="7"/>
      <c r="E535" s="7"/>
      <c r="F535" s="7"/>
      <c r="G535" s="7"/>
      <c r="H535" s="7"/>
      <c r="I535" s="7"/>
      <c r="J535" s="7"/>
      <c r="K535" s="7"/>
    </row>
    <row r="536" spans="1:11" ht="15.75">
      <c r="A536" s="397"/>
      <c r="B536" s="6" t="s">
        <v>558</v>
      </c>
      <c r="C536" s="6"/>
      <c r="D536" s="6"/>
      <c r="E536" s="6"/>
      <c r="F536" s="148"/>
      <c r="G536" s="148"/>
      <c r="H536" s="148"/>
      <c r="I536" s="148"/>
      <c r="J536" s="148"/>
      <c r="K536" s="148"/>
    </row>
    <row r="537" spans="1:11" ht="15.75">
      <c r="A537" s="398"/>
      <c r="B537" s="5"/>
      <c r="C537" s="5"/>
      <c r="D537" s="398"/>
      <c r="G537"/>
      <c r="H537" s="4" t="s">
        <v>559</v>
      </c>
      <c r="I537" s="4"/>
      <c r="J537" s="4"/>
      <c r="K537" s="4"/>
    </row>
    <row r="538" spans="1:11" ht="15.75">
      <c r="A538" s="3" t="s">
        <v>198</v>
      </c>
      <c r="B538" s="3"/>
      <c r="D538" s="3" t="s">
        <v>560</v>
      </c>
      <c r="E538" s="3"/>
      <c r="F538" s="3"/>
      <c r="G538"/>
      <c r="H538" s="3" t="s">
        <v>200</v>
      </c>
      <c r="I538" s="3"/>
      <c r="J538" s="3"/>
      <c r="K538" s="3"/>
    </row>
    <row r="539" spans="1:11" ht="15.75">
      <c r="A539" s="7" t="s">
        <v>561</v>
      </c>
      <c r="B539" s="7"/>
      <c r="D539" s="7" t="s">
        <v>562</v>
      </c>
      <c r="E539" s="7"/>
      <c r="F539" s="7"/>
      <c r="G539"/>
      <c r="H539" s="7" t="s">
        <v>563</v>
      </c>
      <c r="I539" s="7"/>
      <c r="J539" s="7"/>
      <c r="K539" s="7"/>
    </row>
  </sheetData>
  <mergeCells count="522">
    <mergeCell ref="D1:E1"/>
    <mergeCell ref="C2:E4"/>
    <mergeCell ref="B130:C130"/>
    <mergeCell ref="B131:C131"/>
    <mergeCell ref="D130:E130"/>
    <mergeCell ref="D131:E131"/>
    <mergeCell ref="A133:C133"/>
    <mergeCell ref="E133:F133"/>
    <mergeCell ref="A134:D134"/>
    <mergeCell ref="E134:G134"/>
    <mergeCell ref="A5:E5"/>
    <mergeCell ref="A6:E6"/>
    <mergeCell ref="A7:E7"/>
    <mergeCell ref="E167:G167"/>
    <mergeCell ref="B168:D168"/>
    <mergeCell ref="E168:G168"/>
    <mergeCell ref="B169:D169"/>
    <mergeCell ref="E169:G169"/>
    <mergeCell ref="A135:G135"/>
    <mergeCell ref="A136:G136"/>
    <mergeCell ref="D137:G137"/>
    <mergeCell ref="D138:E138"/>
    <mergeCell ref="F138:G138"/>
    <mergeCell ref="A179:E179"/>
    <mergeCell ref="A180:E180"/>
    <mergeCell ref="A181:E181"/>
    <mergeCell ref="D183:E183"/>
    <mergeCell ref="A175:F175"/>
    <mergeCell ref="A177:B177"/>
    <mergeCell ref="C177:E177"/>
    <mergeCell ref="B178:E178"/>
    <mergeCell ref="B218:D218"/>
    <mergeCell ref="B219:C219"/>
    <mergeCell ref="D219:E219"/>
    <mergeCell ref="A225:C225"/>
    <mergeCell ref="A196:A197"/>
    <mergeCell ref="B196:B197"/>
    <mergeCell ref="D196:D197"/>
    <mergeCell ref="E196:E197"/>
    <mergeCell ref="A230:K230"/>
    <mergeCell ref="A231:K231"/>
    <mergeCell ref="A233:E233"/>
    <mergeCell ref="A234:K234"/>
    <mergeCell ref="A226:B226"/>
    <mergeCell ref="A228:E228"/>
    <mergeCell ref="I228:K228"/>
    <mergeCell ref="A229:F229"/>
    <mergeCell ref="G229:K229"/>
    <mergeCell ref="A239:K239"/>
    <mergeCell ref="A240:G240"/>
    <mergeCell ref="A242:G242"/>
    <mergeCell ref="A243:K243"/>
    <mergeCell ref="A235:K235"/>
    <mergeCell ref="A236:K236"/>
    <mergeCell ref="A237:K237"/>
    <mergeCell ref="A238:G238"/>
    <mergeCell ref="J260:K260"/>
    <mergeCell ref="A258:D258"/>
    <mergeCell ref="E258:F258"/>
    <mergeCell ref="H258:I258"/>
    <mergeCell ref="J258:K258"/>
    <mergeCell ref="A245:I245"/>
    <mergeCell ref="A246:G246"/>
    <mergeCell ref="A248:I248"/>
    <mergeCell ref="A257:F257"/>
    <mergeCell ref="A261:D261"/>
    <mergeCell ref="H261:I261"/>
    <mergeCell ref="J261:K261"/>
    <mergeCell ref="H262:I262"/>
    <mergeCell ref="J262:K262"/>
    <mergeCell ref="A259:D259"/>
    <mergeCell ref="H259:I259"/>
    <mergeCell ref="J259:K259"/>
    <mergeCell ref="A260:D260"/>
    <mergeCell ref="H260:I260"/>
    <mergeCell ref="J266:K266"/>
    <mergeCell ref="A263:E263"/>
    <mergeCell ref="H263:I263"/>
    <mergeCell ref="J263:K263"/>
    <mergeCell ref="A264:D264"/>
    <mergeCell ref="H264:I264"/>
    <mergeCell ref="J264:K264"/>
    <mergeCell ref="H267:I267"/>
    <mergeCell ref="J267:K267"/>
    <mergeCell ref="A268:D268"/>
    <mergeCell ref="H268:I268"/>
    <mergeCell ref="J268:K268"/>
    <mergeCell ref="A265:D265"/>
    <mergeCell ref="H265:I265"/>
    <mergeCell ref="J265:K265"/>
    <mergeCell ref="A266:E266"/>
    <mergeCell ref="H266:I266"/>
    <mergeCell ref="A269:D269"/>
    <mergeCell ref="H269:I269"/>
    <mergeCell ref="J269:K269"/>
    <mergeCell ref="A270:E270"/>
    <mergeCell ref="H270:I270"/>
    <mergeCell ref="J270:K270"/>
    <mergeCell ref="J277:K277"/>
    <mergeCell ref="A271:D271"/>
    <mergeCell ref="H271:I271"/>
    <mergeCell ref="J271:K271"/>
    <mergeCell ref="A272:E272"/>
    <mergeCell ref="H272:I272"/>
    <mergeCell ref="J272:K272"/>
    <mergeCell ref="A278:E278"/>
    <mergeCell ref="J278:K278"/>
    <mergeCell ref="A279:E279"/>
    <mergeCell ref="H279:I279"/>
    <mergeCell ref="J279:K279"/>
    <mergeCell ref="D273:E273"/>
    <mergeCell ref="H273:I273"/>
    <mergeCell ref="J273:K273"/>
    <mergeCell ref="A277:B277"/>
    <mergeCell ref="H277:I277"/>
    <mergeCell ref="A280:E280"/>
    <mergeCell ref="H280:I280"/>
    <mergeCell ref="J280:K280"/>
    <mergeCell ref="A281:E281"/>
    <mergeCell ref="H281:I281"/>
    <mergeCell ref="J281:K281"/>
    <mergeCell ref="A282:E282"/>
    <mergeCell ref="H282:I282"/>
    <mergeCell ref="J282:K282"/>
    <mergeCell ref="A283:E283"/>
    <mergeCell ref="H283:I283"/>
    <mergeCell ref="J283:K283"/>
    <mergeCell ref="J287:K287"/>
    <mergeCell ref="A288:G288"/>
    <mergeCell ref="A284:E284"/>
    <mergeCell ref="H284:I284"/>
    <mergeCell ref="J284:K284"/>
    <mergeCell ref="A285:E285"/>
    <mergeCell ref="A289:G289"/>
    <mergeCell ref="A290:G290"/>
    <mergeCell ref="A291:E291"/>
    <mergeCell ref="H291:I291"/>
    <mergeCell ref="A286:E286"/>
    <mergeCell ref="H287:I287"/>
    <mergeCell ref="A293:E293"/>
    <mergeCell ref="H293:I293"/>
    <mergeCell ref="J293:K293"/>
    <mergeCell ref="H294:I294"/>
    <mergeCell ref="J294:K294"/>
    <mergeCell ref="J291:K291"/>
    <mergeCell ref="A292:E292"/>
    <mergeCell ref="H292:I292"/>
    <mergeCell ref="J292:K292"/>
    <mergeCell ref="H298:I298"/>
    <mergeCell ref="J298:K298"/>
    <mergeCell ref="H299:I299"/>
    <mergeCell ref="J299:K299"/>
    <mergeCell ref="H296:I296"/>
    <mergeCell ref="J296:K296"/>
    <mergeCell ref="H297:I297"/>
    <mergeCell ref="J297:K297"/>
    <mergeCell ref="J303:K303"/>
    <mergeCell ref="A300:E300"/>
    <mergeCell ref="H300:I300"/>
    <mergeCell ref="J300:K300"/>
    <mergeCell ref="A301:E301"/>
    <mergeCell ref="H301:I301"/>
    <mergeCell ref="J301:K301"/>
    <mergeCell ref="A304:E304"/>
    <mergeCell ref="H304:I304"/>
    <mergeCell ref="J304:K304"/>
    <mergeCell ref="H305:I305"/>
    <mergeCell ref="J305:K305"/>
    <mergeCell ref="A302:E302"/>
    <mergeCell ref="H302:I302"/>
    <mergeCell ref="J302:K302"/>
    <mergeCell ref="A303:E303"/>
    <mergeCell ref="H303:I303"/>
    <mergeCell ref="F307:F308"/>
    <mergeCell ref="G307:G308"/>
    <mergeCell ref="A330:G330"/>
    <mergeCell ref="A331:G331"/>
    <mergeCell ref="A306:E306"/>
    <mergeCell ref="A307:A308"/>
    <mergeCell ref="B307:B308"/>
    <mergeCell ref="C307:C308"/>
    <mergeCell ref="D307:D308"/>
    <mergeCell ref="E307:E308"/>
    <mergeCell ref="A332:G332"/>
    <mergeCell ref="A334:G334"/>
    <mergeCell ref="A335:C335"/>
    <mergeCell ref="B337:B338"/>
    <mergeCell ref="F337:F338"/>
    <mergeCell ref="G337:G338"/>
    <mergeCell ref="A362:F362"/>
    <mergeCell ref="A363:B363"/>
    <mergeCell ref="A364:B364"/>
    <mergeCell ref="D364:E364"/>
    <mergeCell ref="F364:G364"/>
    <mergeCell ref="A359:G359"/>
    <mergeCell ref="A360:B360"/>
    <mergeCell ref="A361:B361"/>
    <mergeCell ref="E361:F361"/>
    <mergeCell ref="A371:B371"/>
    <mergeCell ref="D371:E371"/>
    <mergeCell ref="F371:G371"/>
    <mergeCell ref="D372:E372"/>
    <mergeCell ref="F372:G372"/>
    <mergeCell ref="A366:D366"/>
    <mergeCell ref="A367:E367"/>
    <mergeCell ref="A368:E368"/>
    <mergeCell ref="A369:C369"/>
    <mergeCell ref="A379:F379"/>
    <mergeCell ref="J379:K379"/>
    <mergeCell ref="A380:E380"/>
    <mergeCell ref="H380:I380"/>
    <mergeCell ref="J380:K380"/>
    <mergeCell ref="A373:B373"/>
    <mergeCell ref="A375:G375"/>
    <mergeCell ref="A376:C376"/>
    <mergeCell ref="A377:C377"/>
    <mergeCell ref="A381:B381"/>
    <mergeCell ref="E381:E382"/>
    <mergeCell ref="H381:I381"/>
    <mergeCell ref="J381:K381"/>
    <mergeCell ref="A382:C382"/>
    <mergeCell ref="H382:I382"/>
    <mergeCell ref="J382:K382"/>
    <mergeCell ref="A383:B383"/>
    <mergeCell ref="H383:I383"/>
    <mergeCell ref="J383:K383"/>
    <mergeCell ref="A384:F384"/>
    <mergeCell ref="H384:I384"/>
    <mergeCell ref="J384:K384"/>
    <mergeCell ref="A385:E385"/>
    <mergeCell ref="H385:I385"/>
    <mergeCell ref="J385:K385"/>
    <mergeCell ref="A386:E386"/>
    <mergeCell ref="H386:I386"/>
    <mergeCell ref="J386:K386"/>
    <mergeCell ref="A387:E387"/>
    <mergeCell ref="H387:I387"/>
    <mergeCell ref="J387:K387"/>
    <mergeCell ref="A388:E388"/>
    <mergeCell ref="H388:I388"/>
    <mergeCell ref="J388:K388"/>
    <mergeCell ref="A389:C389"/>
    <mergeCell ref="H389:I389"/>
    <mergeCell ref="J389:K389"/>
    <mergeCell ref="A390:E390"/>
    <mergeCell ref="H390:I390"/>
    <mergeCell ref="J390:K390"/>
    <mergeCell ref="H393:I393"/>
    <mergeCell ref="J393:K393"/>
    <mergeCell ref="H394:I394"/>
    <mergeCell ref="J394:K394"/>
    <mergeCell ref="A391:E391"/>
    <mergeCell ref="H391:I391"/>
    <mergeCell ref="J391:K391"/>
    <mergeCell ref="A392:E392"/>
    <mergeCell ref="H392:I392"/>
    <mergeCell ref="J392:K392"/>
    <mergeCell ref="A397:G397"/>
    <mergeCell ref="A398:F398"/>
    <mergeCell ref="A399:F399"/>
    <mergeCell ref="H399:I399"/>
    <mergeCell ref="H395:I395"/>
    <mergeCell ref="J395:K395"/>
    <mergeCell ref="A396:E396"/>
    <mergeCell ref="H396:I396"/>
    <mergeCell ref="J396:K396"/>
    <mergeCell ref="H401:I401"/>
    <mergeCell ref="J401:K401"/>
    <mergeCell ref="A402:E402"/>
    <mergeCell ref="H402:I402"/>
    <mergeCell ref="J402:K402"/>
    <mergeCell ref="J399:K399"/>
    <mergeCell ref="A400:F400"/>
    <mergeCell ref="H400:I400"/>
    <mergeCell ref="J400:K400"/>
    <mergeCell ref="A403:E403"/>
    <mergeCell ref="H403:I403"/>
    <mergeCell ref="J403:K403"/>
    <mergeCell ref="A404:E404"/>
    <mergeCell ref="H404:I404"/>
    <mergeCell ref="J404:K404"/>
    <mergeCell ref="A405:E405"/>
    <mergeCell ref="H405:I405"/>
    <mergeCell ref="J405:K405"/>
    <mergeCell ref="A406:E406"/>
    <mergeCell ref="H406:I406"/>
    <mergeCell ref="J406:K406"/>
    <mergeCell ref="A407:E407"/>
    <mergeCell ref="H407:I407"/>
    <mergeCell ref="J407:K407"/>
    <mergeCell ref="A408:E408"/>
    <mergeCell ref="H408:I408"/>
    <mergeCell ref="J408:K408"/>
    <mergeCell ref="A409:E409"/>
    <mergeCell ref="H409:I409"/>
    <mergeCell ref="J409:K409"/>
    <mergeCell ref="A410:E410"/>
    <mergeCell ref="H410:I410"/>
    <mergeCell ref="J410:K410"/>
    <mergeCell ref="A413:G413"/>
    <mergeCell ref="A415:G415"/>
    <mergeCell ref="A418:F418"/>
    <mergeCell ref="H418:I418"/>
    <mergeCell ref="H411:I411"/>
    <mergeCell ref="J411:K411"/>
    <mergeCell ref="A412:G412"/>
    <mergeCell ref="H412:I412"/>
    <mergeCell ref="J412:K412"/>
    <mergeCell ref="A421:G421"/>
    <mergeCell ref="H421:I421"/>
    <mergeCell ref="J421:K421"/>
    <mergeCell ref="A422:D422"/>
    <mergeCell ref="J418:K418"/>
    <mergeCell ref="A419:F419"/>
    <mergeCell ref="A420:E420"/>
    <mergeCell ref="H420:I420"/>
    <mergeCell ref="J420:K420"/>
    <mergeCell ref="J426:K426"/>
    <mergeCell ref="A427:F427"/>
    <mergeCell ref="A428:G428"/>
    <mergeCell ref="A429:I429"/>
    <mergeCell ref="A423:E423"/>
    <mergeCell ref="A424:E424"/>
    <mergeCell ref="A425:D425"/>
    <mergeCell ref="H426:I426"/>
    <mergeCell ref="A430:C430"/>
    <mergeCell ref="A431:F431"/>
    <mergeCell ref="A432:A434"/>
    <mergeCell ref="C432:C434"/>
    <mergeCell ref="D432:D434"/>
    <mergeCell ref="E432:E434"/>
    <mergeCell ref="F432:F434"/>
    <mergeCell ref="K432:K434"/>
    <mergeCell ref="L432:L434"/>
    <mergeCell ref="M432:M434"/>
    <mergeCell ref="A452:D452"/>
    <mergeCell ref="H452:I452"/>
    <mergeCell ref="K452:L452"/>
    <mergeCell ref="G432:G434"/>
    <mergeCell ref="H432:H434"/>
    <mergeCell ref="I432:I434"/>
    <mergeCell ref="J432:J434"/>
    <mergeCell ref="A453:B453"/>
    <mergeCell ref="H453:I453"/>
    <mergeCell ref="K453:L453"/>
    <mergeCell ref="A454:D454"/>
    <mergeCell ref="H454:I454"/>
    <mergeCell ref="K454:L454"/>
    <mergeCell ref="A458:C458"/>
    <mergeCell ref="A459:D459"/>
    <mergeCell ref="H459:I459"/>
    <mergeCell ref="K459:L459"/>
    <mergeCell ref="H456:I456"/>
    <mergeCell ref="K456:L456"/>
    <mergeCell ref="A457:F457"/>
    <mergeCell ref="H457:I457"/>
    <mergeCell ref="K457:L457"/>
    <mergeCell ref="A460:D460"/>
    <mergeCell ref="H460:I460"/>
    <mergeCell ref="K460:L460"/>
    <mergeCell ref="A461:C461"/>
    <mergeCell ref="H461:I461"/>
    <mergeCell ref="K461:L461"/>
    <mergeCell ref="A465:B465"/>
    <mergeCell ref="A466:B466"/>
    <mergeCell ref="H466:I466"/>
    <mergeCell ref="J466:K466"/>
    <mergeCell ref="A462:C462"/>
    <mergeCell ref="H462:I462"/>
    <mergeCell ref="K462:L462"/>
    <mergeCell ref="H463:I463"/>
    <mergeCell ref="K463:L463"/>
    <mergeCell ref="A471:F471"/>
    <mergeCell ref="H471:I471"/>
    <mergeCell ref="A472:D472"/>
    <mergeCell ref="H472:I472"/>
    <mergeCell ref="A467:K467"/>
    <mergeCell ref="A468:G468"/>
    <mergeCell ref="B469:F469"/>
    <mergeCell ref="A470:F470"/>
    <mergeCell ref="J476:K476"/>
    <mergeCell ref="A477:D477"/>
    <mergeCell ref="H477:I477"/>
    <mergeCell ref="J477:K477"/>
    <mergeCell ref="A473:D473"/>
    <mergeCell ref="A474:G474"/>
    <mergeCell ref="H474:I474"/>
    <mergeCell ref="A476:C476"/>
    <mergeCell ref="H476:I476"/>
    <mergeCell ref="B482:I482"/>
    <mergeCell ref="A484:K484"/>
    <mergeCell ref="H485:I485"/>
    <mergeCell ref="J485:K485"/>
    <mergeCell ref="A478:K478"/>
    <mergeCell ref="A479:D479"/>
    <mergeCell ref="A480:K480"/>
    <mergeCell ref="A481:C481"/>
    <mergeCell ref="A486:G486"/>
    <mergeCell ref="H486:I486"/>
    <mergeCell ref="J486:K486"/>
    <mergeCell ref="B487:C487"/>
    <mergeCell ref="H487:I487"/>
    <mergeCell ref="J487:K487"/>
    <mergeCell ref="B488:F488"/>
    <mergeCell ref="H488:I488"/>
    <mergeCell ref="J488:K488"/>
    <mergeCell ref="B489:F489"/>
    <mergeCell ref="H489:I489"/>
    <mergeCell ref="J489:K489"/>
    <mergeCell ref="C492:G492"/>
    <mergeCell ref="H492:I492"/>
    <mergeCell ref="J492:K492"/>
    <mergeCell ref="B493:E493"/>
    <mergeCell ref="B490:F490"/>
    <mergeCell ref="C491:G491"/>
    <mergeCell ref="H491:I491"/>
    <mergeCell ref="J491:K491"/>
    <mergeCell ref="C494:G494"/>
    <mergeCell ref="H494:I494"/>
    <mergeCell ref="J494:K494"/>
    <mergeCell ref="C495:G495"/>
    <mergeCell ref="H495:I495"/>
    <mergeCell ref="J495:K495"/>
    <mergeCell ref="B496:G496"/>
    <mergeCell ref="H496:I496"/>
    <mergeCell ref="J496:K496"/>
    <mergeCell ref="A497:G497"/>
    <mergeCell ref="H497:I497"/>
    <mergeCell ref="J497:K497"/>
    <mergeCell ref="B498:F498"/>
    <mergeCell ref="H498:I498"/>
    <mergeCell ref="J498:K498"/>
    <mergeCell ref="B499:D499"/>
    <mergeCell ref="H499:I499"/>
    <mergeCell ref="J499:K499"/>
    <mergeCell ref="B500:D500"/>
    <mergeCell ref="H500:I500"/>
    <mergeCell ref="J500:K500"/>
    <mergeCell ref="A501:G501"/>
    <mergeCell ref="H501:I501"/>
    <mergeCell ref="J501:K501"/>
    <mergeCell ref="A502:F502"/>
    <mergeCell ref="H502:I502"/>
    <mergeCell ref="J502:K502"/>
    <mergeCell ref="B503:G503"/>
    <mergeCell ref="H503:I503"/>
    <mergeCell ref="J503:K503"/>
    <mergeCell ref="B504:F504"/>
    <mergeCell ref="H504:I504"/>
    <mergeCell ref="J504:K504"/>
    <mergeCell ref="A505:G505"/>
    <mergeCell ref="H505:I505"/>
    <mergeCell ref="J505:K505"/>
    <mergeCell ref="J509:K509"/>
    <mergeCell ref="B506:G506"/>
    <mergeCell ref="H506:I506"/>
    <mergeCell ref="J506:K506"/>
    <mergeCell ref="B507:G507"/>
    <mergeCell ref="H507:I507"/>
    <mergeCell ref="J507:K507"/>
    <mergeCell ref="B510:F510"/>
    <mergeCell ref="H510:I510"/>
    <mergeCell ref="J510:K510"/>
    <mergeCell ref="H511:I511"/>
    <mergeCell ref="J511:K511"/>
    <mergeCell ref="A508:F508"/>
    <mergeCell ref="H508:I508"/>
    <mergeCell ref="J508:K508"/>
    <mergeCell ref="B509:C509"/>
    <mergeCell ref="H509:I509"/>
    <mergeCell ref="A514:G514"/>
    <mergeCell ref="B515:G515"/>
    <mergeCell ref="H515:I515"/>
    <mergeCell ref="J515:K515"/>
    <mergeCell ref="A512:G512"/>
    <mergeCell ref="H512:I512"/>
    <mergeCell ref="J512:K512"/>
    <mergeCell ref="A513:G513"/>
    <mergeCell ref="B516:G516"/>
    <mergeCell ref="H516:I516"/>
    <mergeCell ref="J516:K516"/>
    <mergeCell ref="B517:G517"/>
    <mergeCell ref="H517:I517"/>
    <mergeCell ref="J517:K517"/>
    <mergeCell ref="B518:G518"/>
    <mergeCell ref="H518:I518"/>
    <mergeCell ref="J518:K518"/>
    <mergeCell ref="B519:G519"/>
    <mergeCell ref="H519:I519"/>
    <mergeCell ref="J519:K519"/>
    <mergeCell ref="B522:F522"/>
    <mergeCell ref="H522:I522"/>
    <mergeCell ref="J522:K522"/>
    <mergeCell ref="B523:C523"/>
    <mergeCell ref="H520:I520"/>
    <mergeCell ref="J520:K520"/>
    <mergeCell ref="B521:E521"/>
    <mergeCell ref="H521:I521"/>
    <mergeCell ref="J521:K521"/>
    <mergeCell ref="B524:G524"/>
    <mergeCell ref="H524:I524"/>
    <mergeCell ref="J524:K524"/>
    <mergeCell ref="B525:G525"/>
    <mergeCell ref="H525:I525"/>
    <mergeCell ref="J525:K525"/>
    <mergeCell ref="A530:F530"/>
    <mergeCell ref="B533:K533"/>
    <mergeCell ref="B534:K534"/>
    <mergeCell ref="B535:K535"/>
    <mergeCell ref="A526:I526"/>
    <mergeCell ref="A527:K527"/>
    <mergeCell ref="A528:H528"/>
    <mergeCell ref="A529:K529"/>
    <mergeCell ref="A539:B539"/>
    <mergeCell ref="D539:F539"/>
    <mergeCell ref="H539:K539"/>
    <mergeCell ref="B536:E536"/>
    <mergeCell ref="B537:C537"/>
    <mergeCell ref="H537:K537"/>
    <mergeCell ref="A538:B538"/>
    <mergeCell ref="D538:F538"/>
    <mergeCell ref="H538:K538"/>
  </mergeCells>
  <phoneticPr fontId="14" type="noConversion"/>
  <pageMargins left="0.26" right="0.25" top="0.21" bottom="0.21" header="0.18" footer="0.1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showFormulas="1" workbookViewId="0"/>
  </sheetViews>
  <sheetFormatPr defaultRowHeight="12.75"/>
  <cols>
    <col min="1" max="1" width="29.85546875" style="8" customWidth="1"/>
    <col min="2" max="2" width="1.28515625" style="8" customWidth="1"/>
    <col min="3" max="3" width="32.140625" style="8" customWidth="1"/>
    <col min="4" max="16384" width="9.140625" style="8"/>
  </cols>
  <sheetData>
    <row r="1" spans="1:3" ht="13.5" thickBot="1"/>
    <row r="2" spans="1:3" ht="13.5" thickBot="1">
      <c r="A2" s="9" t="s">
        <v>0</v>
      </c>
      <c r="C2" s="9" t="s">
        <v>1</v>
      </c>
    </row>
    <row r="3" spans="1:3">
      <c r="A3" s="10" t="e">
        <v>#REF!</v>
      </c>
      <c r="C3" s="11" t="str">
        <f>"Deleted By Kaspersky Lab AV Del"</f>
        <v>Deleted By Kaspersky Lab AV Del</v>
      </c>
    </row>
    <row r="4" spans="1:3">
      <c r="A4" s="12" t="s">
        <v>127</v>
      </c>
      <c r="C4" s="13" t="str">
        <f>"Deleted By Kaspersky Lab A"</f>
        <v>Deleted By Kaspersky Lab A</v>
      </c>
    </row>
    <row r="5" spans="1:3">
      <c r="A5" s="14" t="s">
        <v>130</v>
      </c>
      <c r="C5" s="13" t="str">
        <f>"Deleted By Kaspersky "</f>
        <v xml:space="preserve">Deleted By Kaspersky </v>
      </c>
    </row>
    <row r="6" spans="1:3" ht="13.5" thickBot="1">
      <c r="A6" s="15" t="e">
        <v>#REF!</v>
      </c>
      <c r="C6" s="13" t="str">
        <f>"Deleted By Kaspersky "</f>
        <v xml:space="preserve">Deleted By Kaspersky </v>
      </c>
    </row>
    <row r="7" spans="1:3">
      <c r="C7" s="13" t="str">
        <f>"Deleted By Kaspersky Lab AV Deleted By "</f>
        <v xml:space="preserve">Deleted By Kaspersky Lab AV Deleted By </v>
      </c>
    </row>
    <row r="8" spans="1:3" ht="13.5" thickBot="1">
      <c r="C8" s="16" t="str">
        <f>"D"</f>
        <v>D</v>
      </c>
    </row>
    <row r="9" spans="1:3" ht="13.5" thickBot="1">
      <c r="A9" s="9" t="s">
        <v>2</v>
      </c>
    </row>
    <row r="10" spans="1:3" ht="13.5" thickBot="1">
      <c r="A10" s="11" t="str">
        <f>"Deleted By Kaspersky Lab AV Deleted By"</f>
        <v>Deleted By Kaspersky Lab AV Deleted By</v>
      </c>
      <c r="C10" s="9" t="s">
        <v>3</v>
      </c>
    </row>
    <row r="11" spans="1:3">
      <c r="A11" s="13" t="str">
        <f>"Deleted "</f>
        <v xml:space="preserve">Deleted </v>
      </c>
      <c r="C11" s="11" t="str">
        <f>"Delete"</f>
        <v>Delete</v>
      </c>
    </row>
    <row r="12" spans="1:3">
      <c r="A12" s="13" t="str">
        <f>"Deleted By"</f>
        <v>Deleted By</v>
      </c>
      <c r="C12" s="13" t="str">
        <f>"Deleted "</f>
        <v xml:space="preserve">Deleted </v>
      </c>
    </row>
    <row r="13" spans="1:3">
      <c r="A13" s="13" t="str">
        <f>"D"</f>
        <v>D</v>
      </c>
      <c r="C13" s="13" t="str">
        <f>"Deleted By"</f>
        <v>Deleted By</v>
      </c>
    </row>
    <row r="14" spans="1:3">
      <c r="A14" s="13" t="str">
        <f>""</f>
        <v/>
      </c>
      <c r="C14" s="13" t="str">
        <f>"D"</f>
        <v>D</v>
      </c>
    </row>
    <row r="15" spans="1:3">
      <c r="A15" s="13" t="str">
        <f>"Dele"</f>
        <v>Dele</v>
      </c>
      <c r="C15" s="13" t="str">
        <f>"Del"</f>
        <v>Del</v>
      </c>
    </row>
    <row r="16" spans="1:3">
      <c r="A16" s="13" t="str">
        <f>"Dele"</f>
        <v>Dele</v>
      </c>
      <c r="C16" s="13" t="str">
        <f>"D"</f>
        <v>D</v>
      </c>
    </row>
    <row r="17" spans="1:3">
      <c r="A17" s="13" t="str">
        <f>"Dele"</f>
        <v>Dele</v>
      </c>
      <c r="C17" s="13" t="str">
        <f>"Delete"</f>
        <v>Delete</v>
      </c>
    </row>
    <row r="18" spans="1:3">
      <c r="A18" s="13" t="str">
        <f>"D"</f>
        <v>D</v>
      </c>
      <c r="C18" s="13" t="str">
        <f>"Deleted By Kasper"</f>
        <v>Deleted By Kasper</v>
      </c>
    </row>
    <row r="19" spans="1:3">
      <c r="A19" s="13" t="str">
        <f>"Delete"</f>
        <v>Delete</v>
      </c>
      <c r="C19" s="13" t="str">
        <f>""</f>
        <v/>
      </c>
    </row>
    <row r="20" spans="1:3" ht="13.5" thickBot="1">
      <c r="A20" s="13" t="str">
        <f>"Deleted By Kasper"</f>
        <v>Deleted By Kasper</v>
      </c>
      <c r="C20" s="16" t="str">
        <f>"D"</f>
        <v>D</v>
      </c>
    </row>
    <row r="21" spans="1:3" ht="13.5" thickBot="1">
      <c r="A21" s="13" t="str">
        <f>"Deleted By Kaspersky"</f>
        <v>Deleted By Kaspersky</v>
      </c>
    </row>
    <row r="22" spans="1:3" ht="13.5" thickBot="1">
      <c r="A22" s="13" t="str">
        <f>"Deleted By Kaspersk"</f>
        <v>Deleted By Kaspersk</v>
      </c>
      <c r="C22" s="9" t="s">
        <v>4</v>
      </c>
    </row>
    <row r="23" spans="1:3">
      <c r="A23" s="13" t="str">
        <f>"Deleted By Kaspersky"</f>
        <v>Deleted By Kaspersky</v>
      </c>
      <c r="C23" s="11" t="str">
        <f>"Delete"</f>
        <v>Delete</v>
      </c>
    </row>
    <row r="24" spans="1:3">
      <c r="A24" s="13" t="str">
        <f>"Deleted By K"</f>
        <v>Deleted By K</v>
      </c>
      <c r="C24" s="14" t="str">
        <f>"Deleted By Kaspersky Lab"</f>
        <v>Deleted By Kaspersky Lab</v>
      </c>
    </row>
    <row r="25" spans="1:3">
      <c r="A25" s="13" t="str">
        <f>"D"</f>
        <v>D</v>
      </c>
      <c r="C25" s="14" t="str">
        <f>"Deleted By Kasp"</f>
        <v>Deleted By Kasp</v>
      </c>
    </row>
    <row r="26" spans="1:3">
      <c r="A26" s="13" t="str">
        <f>"D"</f>
        <v>D</v>
      </c>
      <c r="C26" s="13" t="str">
        <f>"Deleted By K"</f>
        <v>Deleted By K</v>
      </c>
    </row>
    <row r="27" spans="1:3">
      <c r="A27" s="13" t="str">
        <f>"D"</f>
        <v>D</v>
      </c>
      <c r="C27" s="13" t="str">
        <f>"Deleted By"</f>
        <v>Deleted By</v>
      </c>
    </row>
    <row r="28" spans="1:3">
      <c r="A28" s="13" t="str">
        <f>"Delete"</f>
        <v>Delete</v>
      </c>
      <c r="C28" s="13" t="str">
        <f>"D"</f>
        <v>D</v>
      </c>
    </row>
    <row r="29" spans="1:3">
      <c r="A29" s="13" t="str">
        <f>"D"</f>
        <v>D</v>
      </c>
      <c r="C29" s="13" t="str">
        <f>""</f>
        <v/>
      </c>
    </row>
    <row r="30" spans="1:3" ht="13.5" thickBot="1">
      <c r="A30" s="16" t="str">
        <f>"D"</f>
        <v>D</v>
      </c>
      <c r="C30" s="13" t="str">
        <f>"Del"</f>
        <v>Del</v>
      </c>
    </row>
    <row r="31" spans="1:3">
      <c r="C31" s="13" t="str">
        <f>"Delete"</f>
        <v>Delete</v>
      </c>
    </row>
    <row r="32" spans="1:3" ht="13.5" thickBot="1">
      <c r="C32" s="13" t="str">
        <f>"Deleted By Kaspersk"</f>
        <v>Deleted By Kaspersk</v>
      </c>
    </row>
    <row r="33" spans="1:3">
      <c r="A33" s="11" t="str">
        <f>"Dele"</f>
        <v>Dele</v>
      </c>
      <c r="C33" s="14" t="str">
        <f>"Deleted By Kaspersky Lab"</f>
        <v>Deleted By Kaspersky Lab</v>
      </c>
    </row>
    <row r="34" spans="1:3">
      <c r="A34" s="13" t="str">
        <f>"Deleted By Kas"</f>
        <v>Deleted By Kas</v>
      </c>
      <c r="C34" s="13" t="str">
        <f>"Deleted By K"</f>
        <v>Deleted By K</v>
      </c>
    </row>
    <row r="35" spans="1:3" ht="13.5" thickBot="1">
      <c r="A35" s="16" t="str">
        <f>"D"</f>
        <v>D</v>
      </c>
      <c r="C35" s="16" t="str">
        <f>"D"</f>
        <v>D</v>
      </c>
    </row>
  </sheetData>
  <sheetProtection password="CFB0" sheet="1" objects="1"/>
  <phoneticPr fontId="1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Q4</vt:lpstr>
      <vt:lpstr>XL4Test5</vt:lpstr>
      <vt:lpstr>XL4Test5!Bust</vt:lpstr>
      <vt:lpstr>XL4Test5!Continue</vt:lpstr>
      <vt:lpstr>XL4Test5!Documents_array</vt:lpstr>
      <vt:lpstr>XL4Test5!Hello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Cop.</dc:creator>
  <cp:lastModifiedBy>SaGiang</cp:lastModifiedBy>
  <cp:lastPrinted>2013-01-24T02:05:15Z</cp:lastPrinted>
  <dcterms:created xsi:type="dcterms:W3CDTF">2006-02-27T04:02:54Z</dcterms:created>
  <dcterms:modified xsi:type="dcterms:W3CDTF">2013-01-25T03:09:12Z</dcterms:modified>
</cp:coreProperties>
</file>

<file path=package/services/digital-signature/_rels/origin.psdsor.rels>&#65279;<?xml version="1.0" encoding="utf-8"?><Relationships xmlns="http://schemas.openxmlformats.org/package/2006/relationships"><Relationship Type="http://schemas.openxmlformats.org/package/2006/relationships/digital-signature/signature" Target="/package/services/digital-signature/xml-signature/67d327b60fb34fa9af85822aee06743b.psdsxs" Id="R106c6bf65e144631" /></Relationships>
</file>