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Default Extension="sigs" ContentType="application/vnd.openxmlformats-package.digital-signature-origin"/>
  <Override PartName="/xl/sharedStrings.xml" ContentType="application/vnd.openxmlformats-officedocument.spreadsheetml.sharedString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90" windowWidth="11295" windowHeight="7875"/>
  </bookViews>
  <sheets>
    <sheet name="CĐKT" sheetId="1" r:id="rId1"/>
    <sheet name="LCTT" sheetId="2" r:id="rId2"/>
    <sheet name="KQKD" sheetId="3" r:id="rId3"/>
    <sheet name="TM1.Q1" sheetId="4" r:id="rId4"/>
    <sheet name="TM2. Q1" sheetId="5" r:id="rId5"/>
  </sheets>
  <calcPr calcId="124519"/>
</workbook>
</file>

<file path=xl/calcChain.xml><?xml version="1.0" encoding="utf-8"?>
<calcChain xmlns="http://schemas.openxmlformats.org/spreadsheetml/2006/main">
  <c r="F277" i="5"/>
  <c r="E277"/>
  <c r="F268"/>
  <c r="E268"/>
  <c r="F255"/>
  <c r="E253"/>
  <c r="E252"/>
  <c r="E254" s="1"/>
  <c r="E255" s="1"/>
  <c r="F251"/>
  <c r="F252" s="1"/>
  <c r="F246"/>
  <c r="F250" s="1"/>
  <c r="F253" s="1"/>
  <c r="E246"/>
  <c r="F243"/>
  <c r="E243"/>
  <c r="F242"/>
  <c r="F249" s="1"/>
  <c r="E242"/>
  <c r="E249" s="1"/>
  <c r="F217"/>
  <c r="E217"/>
  <c r="F209"/>
  <c r="E209"/>
  <c r="F203"/>
  <c r="E203"/>
  <c r="F194"/>
  <c r="E194"/>
  <c r="F185"/>
  <c r="E185"/>
  <c r="F180"/>
  <c r="E180"/>
  <c r="F175"/>
  <c r="E175"/>
  <c r="F167"/>
  <c r="E167"/>
  <c r="F166"/>
  <c r="E166"/>
  <c r="F155"/>
  <c r="E155"/>
  <c r="F142"/>
  <c r="D142"/>
  <c r="F133"/>
  <c r="E133"/>
  <c r="D133"/>
  <c r="C133"/>
  <c r="B133"/>
  <c r="G132"/>
  <c r="G128"/>
  <c r="G133" s="1"/>
  <c r="G116"/>
  <c r="F116"/>
  <c r="E116"/>
  <c r="D116"/>
  <c r="C116"/>
  <c r="B116"/>
  <c r="G109"/>
  <c r="G122" s="1"/>
  <c r="F109"/>
  <c r="F122" s="1"/>
  <c r="E109"/>
  <c r="E122" s="1"/>
  <c r="D109"/>
  <c r="D122" s="1"/>
  <c r="C109"/>
  <c r="C122" s="1"/>
  <c r="B109"/>
  <c r="B122" s="1"/>
  <c r="F95"/>
  <c r="F94"/>
  <c r="E83" s="1"/>
  <c r="E102" s="1"/>
  <c r="D83"/>
  <c r="D102" s="1"/>
  <c r="E76"/>
  <c r="D76"/>
  <c r="E68"/>
  <c r="D68"/>
  <c r="E64"/>
  <c r="D64"/>
  <c r="E58"/>
  <c r="D58"/>
  <c r="E51"/>
  <c r="D51"/>
  <c r="E43"/>
  <c r="D43"/>
  <c r="C33"/>
  <c r="B33"/>
  <c r="C31"/>
  <c r="B31"/>
  <c r="D29"/>
  <c r="D28"/>
  <c r="D27"/>
  <c r="D31" s="1"/>
  <c r="C25"/>
  <c r="C34" s="1"/>
  <c r="B25"/>
  <c r="B34" s="1"/>
  <c r="D24"/>
  <c r="D23"/>
  <c r="D22"/>
  <c r="D25" s="1"/>
  <c r="F16"/>
  <c r="E16"/>
  <c r="D16"/>
  <c r="C16"/>
  <c r="B16"/>
  <c r="G16" s="1"/>
  <c r="F14"/>
  <c r="E14"/>
  <c r="D14"/>
  <c r="C14"/>
  <c r="B14"/>
  <c r="G14" s="1"/>
  <c r="G13"/>
  <c r="G12"/>
  <c r="G11"/>
  <c r="G10"/>
  <c r="F8"/>
  <c r="F17" s="1"/>
  <c r="E8"/>
  <c r="E17" s="1"/>
  <c r="D8"/>
  <c r="D17" s="1"/>
  <c r="C8"/>
  <c r="C17" s="1"/>
  <c r="B8"/>
  <c r="G8" s="1"/>
  <c r="G7"/>
  <c r="G6"/>
  <c r="G5"/>
  <c r="E278" i="4"/>
  <c r="C278"/>
  <c r="E272"/>
  <c r="C272"/>
  <c r="E267"/>
  <c r="C267"/>
  <c r="E261"/>
  <c r="C261"/>
  <c r="E247"/>
  <c r="C247"/>
  <c r="E229"/>
  <c r="C229"/>
  <c r="E214"/>
  <c r="C214"/>
  <c r="E207"/>
  <c r="C207"/>
  <c r="E198"/>
  <c r="E220" s="1"/>
  <c r="C198"/>
  <c r="C220" s="1"/>
  <c r="E187"/>
  <c r="C187"/>
  <c r="E176"/>
  <c r="C176"/>
  <c r="E175"/>
  <c r="E195" s="1"/>
  <c r="C175"/>
  <c r="C195" s="1"/>
  <c r="D34" i="5" l="1"/>
  <c r="B17"/>
  <c r="G17" s="1"/>
  <c r="D33"/>
</calcChain>
</file>

<file path=xl/sharedStrings.xml><?xml version="1.0" encoding="utf-8"?>
<sst xmlns="http://schemas.openxmlformats.org/spreadsheetml/2006/main" count="819" uniqueCount="717">
  <si>
    <t>Đơn vị báo cáo: CÔNG TY CỔ PHẦN CẢNG RAU QUẢ</t>
  </si>
  <si>
    <t>Mẫu số B 01a - DN</t>
  </si>
  <si>
    <t xml:space="preserve">     Địa chỉ: Số 1 Nguyễn văn Quỳ, P. Phú Thuận,</t>
  </si>
  <si>
    <t>(Ban hành theo QĐ số 15/2006/QĐ-BTC</t>
  </si>
  <si>
    <t xml:space="preserve">                         Quận 7, Tp. HCM</t>
  </si>
  <si>
    <t xml:space="preserve">      Ngày 20/03/2006 của Bộ trưởng Bộ TC)</t>
  </si>
  <si>
    <t>BẢNG CÂN ĐỐI KẾ TOÁN</t>
  </si>
  <si>
    <t>Quý IV năm 2012</t>
  </si>
  <si>
    <t>Tại ngày  31  tháng  12  năm  2012</t>
  </si>
  <si>
    <t>Đơn vị tính: đồng</t>
  </si>
  <si>
    <t>Thuyết</t>
  </si>
  <si>
    <t>NỘI DUNG</t>
  </si>
  <si>
    <t>Mã số</t>
  </si>
  <si>
    <t>minh</t>
  </si>
  <si>
    <t>Số cuối quý</t>
  </si>
  <si>
    <t>Số đầu quý</t>
  </si>
  <si>
    <t>TÀI SẢN</t>
  </si>
  <si>
    <t>A- TÀI SẢN NGẮN HẠN (100 = 110 + 120 + 130 + 140 + 150)</t>
  </si>
  <si>
    <t xml:space="preserve">  I. Tiền và các khoản tương đương tiền</t>
  </si>
  <si>
    <t xml:space="preserve">     1. Tiền</t>
  </si>
  <si>
    <t>V.01</t>
  </si>
  <si>
    <t xml:space="preserve">     2. Các khoản tương đương tiền</t>
  </si>
  <si>
    <t xml:space="preserve"> II. Các khoản đầu tư tài chính ngắn hạn</t>
  </si>
  <si>
    <t>V.02</t>
  </si>
  <si>
    <t xml:space="preserve">     1. Đầu tư ngắn hạn</t>
  </si>
  <si>
    <t xml:space="preserve">     2. Dự phòng giảm giá đầu tư ngắn hạn</t>
  </si>
  <si>
    <t>III. Các khoản phải thu ngắn hạn</t>
  </si>
  <si>
    <t xml:space="preserve">     1. Phải thu khách hàng</t>
  </si>
  <si>
    <t xml:space="preserve">     2. Trả trước cho người bán</t>
  </si>
  <si>
    <t xml:space="preserve">     3. Phải thu nội bộ ngắn hạn</t>
  </si>
  <si>
    <t xml:space="preserve">     4. Phải thu theo tiến độ kế hoạch hợp đồng xây dựng</t>
  </si>
  <si>
    <t xml:space="preserve">     5. Các khoản phải thu khác</t>
  </si>
  <si>
    <t>V.03</t>
  </si>
  <si>
    <t xml:space="preserve">     6. Dự phòng phải thu ngắn hạn khó đòi</t>
  </si>
  <si>
    <t>IV. Hàng tồn kho</t>
  </si>
  <si>
    <t xml:space="preserve">     1. Hàng tồn kho</t>
  </si>
  <si>
    <t xml:space="preserve">     2. Dự phòng giảm giá hàng tồn kho</t>
  </si>
  <si>
    <t xml:space="preserve"> V. Tài sản ngắn hạn khác</t>
  </si>
  <si>
    <t xml:space="preserve">     1. Chi phí trả trước ngắn hạn</t>
  </si>
  <si>
    <t xml:space="preserve">     2. Thuế GTGT được khấu trừ</t>
  </si>
  <si>
    <t xml:space="preserve">     5. Tài sản ngắn hạn khác </t>
  </si>
  <si>
    <t>B- TÀI SẢN DÀI HẠN (200 = 210 + 220 + 240 + 250 + 260)</t>
  </si>
  <si>
    <t xml:space="preserve">  I. Các khoản phải thu dài hạn</t>
  </si>
  <si>
    <t xml:space="preserve">     1. Phải thu dài hạn của khách hàng</t>
  </si>
  <si>
    <t xml:space="preserve">     2. Vốn kinh doanh ở đơn vị trực thuộc</t>
  </si>
  <si>
    <t xml:space="preserve">     3. Phải thu dài hạn nội bộ</t>
  </si>
  <si>
    <t>V.06</t>
  </si>
  <si>
    <t xml:space="preserve">     4. Phải thu dài hạn khác</t>
  </si>
  <si>
    <t>V.07</t>
  </si>
  <si>
    <t xml:space="preserve">     5. Dự phòng phải thu dài hạn khó đòi</t>
  </si>
  <si>
    <t xml:space="preserve"> II. Tài sản cố định</t>
  </si>
  <si>
    <t xml:space="preserve">     1. Tài sản cố định hữu hình</t>
  </si>
  <si>
    <t>V.08</t>
  </si>
  <si>
    <t xml:space="preserve">         - Nguyên giá</t>
  </si>
  <si>
    <t xml:space="preserve">         - Giá trị hao mòn lũy kế</t>
  </si>
  <si>
    <t xml:space="preserve">     2. Tài sản cố định thuê tài chính</t>
  </si>
  <si>
    <t>V.09</t>
  </si>
  <si>
    <t xml:space="preserve">     3. Tài sản cố định vô hình</t>
  </si>
  <si>
    <t>V.10</t>
  </si>
  <si>
    <t xml:space="preserve">     4. Chi phí xây dựng cơ bản dỡ dang</t>
  </si>
  <si>
    <t>V.11</t>
  </si>
  <si>
    <t>III. Bất động sản đầu tư</t>
  </si>
  <si>
    <t>V.12</t>
  </si>
  <si>
    <t xml:space="preserve">     - Nguyên giá</t>
  </si>
  <si>
    <t xml:space="preserve">     - Giá trị hao mòn lũy kế</t>
  </si>
  <si>
    <t>IV. Các khoản đầu tư tài chính dài hạn</t>
  </si>
  <si>
    <t xml:space="preserve">     1. Đầu tư vào Công ty con</t>
  </si>
  <si>
    <t xml:space="preserve">     2. Đầu tư vào Công ty liên kết, liên doanh</t>
  </si>
  <si>
    <t xml:space="preserve">     3. Đầu tư dài hạn khác</t>
  </si>
  <si>
    <t>V.13</t>
  </si>
  <si>
    <t xml:space="preserve">     4. Dự phòng giảm giá đầu tư tài chính dài hạn</t>
  </si>
  <si>
    <t xml:space="preserve"> V. Tài sản dài hạn khác</t>
  </si>
  <si>
    <t xml:space="preserve">     1. Chi phí trả trước dài hạn</t>
  </si>
  <si>
    <t>V.14</t>
  </si>
  <si>
    <t xml:space="preserve">     2. Tài sản thuế thu nhập hoãn lại</t>
  </si>
  <si>
    <t>V.21</t>
  </si>
  <si>
    <t xml:space="preserve">     3. Tài sản dài hạn khác</t>
  </si>
  <si>
    <t>TỔNG CỘNG TÀI SẢN (270 = 100 + 200)</t>
  </si>
  <si>
    <t>NGUỒN VỐN</t>
  </si>
  <si>
    <t>A- NỢ PHẢI TRẢ (300 = 310 + 330)</t>
  </si>
  <si>
    <t xml:space="preserve">  I. Nợ ngắn hạn</t>
  </si>
  <si>
    <t xml:space="preserve">     1. Vay và nợ ngắn hạn</t>
  </si>
  <si>
    <t>V.15</t>
  </si>
  <si>
    <t xml:space="preserve">     2. Phải trả người bán</t>
  </si>
  <si>
    <t xml:space="preserve">     3. Người mua trả tiền trước</t>
  </si>
  <si>
    <t xml:space="preserve">     4. Thuế và các khoản phải nộp Nhà nước</t>
  </si>
  <si>
    <t>V.16</t>
  </si>
  <si>
    <t xml:space="preserve">     5. Phải trả người lao động</t>
  </si>
  <si>
    <t xml:space="preserve">     6. Chi phí phải trả</t>
  </si>
  <si>
    <t>V.17</t>
  </si>
  <si>
    <t xml:space="preserve">     7. Phải trả nội bộ</t>
  </si>
  <si>
    <t xml:space="preserve">     8. Phải trả theo tiến độ kế hoạch hợp đồng xây dựng</t>
  </si>
  <si>
    <t xml:space="preserve">     9. Các khoản phải trả, phải nộp ngắn hạn khác</t>
  </si>
  <si>
    <t>V.18</t>
  </si>
  <si>
    <t xml:space="preserve">   10. Dự phòng phải trả ngắn hạn</t>
  </si>
  <si>
    <t xml:space="preserve">   11. Quỹ khen thưởng, phúc lợi</t>
  </si>
  <si>
    <r>
      <t xml:space="preserve"> </t>
    </r>
    <r>
      <rPr>
        <b/>
        <sz val="11"/>
        <rFont val="Times New Roman"/>
        <family val="1"/>
      </rPr>
      <t>II. Nợ dài hạn</t>
    </r>
  </si>
  <si>
    <t xml:space="preserve">     1. Phải trả dài hạn người bán</t>
  </si>
  <si>
    <t xml:space="preserve">     2. Phải trả dài hạn nội bộ</t>
  </si>
  <si>
    <t>V.19</t>
  </si>
  <si>
    <t xml:space="preserve">     3. Phải trả dài hạn khác</t>
  </si>
  <si>
    <t xml:space="preserve">     4. Vay và nợ dài hạn</t>
  </si>
  <si>
    <t>V.20</t>
  </si>
  <si>
    <t xml:space="preserve">     5. Thuế thu nhập hoãn lại phải trả</t>
  </si>
  <si>
    <t xml:space="preserve">     6. Dự phòng trợ cấp mất việc làm</t>
  </si>
  <si>
    <t xml:space="preserve">     7. Dự phòng phải trả dài hạn</t>
  </si>
  <si>
    <t xml:space="preserve">     8. Doanh thu chưa thực hiện</t>
  </si>
  <si>
    <t xml:space="preserve">     9. Quỹ phát triển khoa học và công nghệ</t>
  </si>
  <si>
    <t>B- VỐN CHỦ SỞ HỮU (400 = 410 + 430)</t>
  </si>
  <si>
    <t xml:space="preserve">  I. Vốn chủ sở hữu</t>
  </si>
  <si>
    <t>V.22</t>
  </si>
  <si>
    <t xml:space="preserve">     1. Vốn đầu tư của chủ sở hữu</t>
  </si>
  <si>
    <t xml:space="preserve">     2. Thặng dư vốn cổ phần</t>
  </si>
  <si>
    <t xml:space="preserve">     3. Vốn khác của chủ sở hữu</t>
  </si>
  <si>
    <t xml:space="preserve">     4. Cổ phiếu quỹ</t>
  </si>
  <si>
    <t xml:space="preserve">     5. Chênh lệch đánh giá lại tài sản</t>
  </si>
  <si>
    <t xml:space="preserve">     6. Chênh lệch tỷ giá hối đoái</t>
  </si>
  <si>
    <t xml:space="preserve">     7. Quỹ đầu tư phát triển</t>
  </si>
  <si>
    <t xml:space="preserve">     8. Quỹ dự phòng tài chính</t>
  </si>
  <si>
    <t xml:space="preserve">     9. Quỹ khác thuộc vốn chủ sở hữu</t>
  </si>
  <si>
    <t xml:space="preserve">   10. Lợi nhuận sau thuế chưa phân phối</t>
  </si>
  <si>
    <t xml:space="preserve">   11. Nguồn vốn đầu tư XDCB</t>
  </si>
  <si>
    <t xml:space="preserve">   12. Quỹ hỗ trợ sắp xếp doanh nghiệp</t>
  </si>
  <si>
    <t>II. Nguồn kinh phí và quỹ khác</t>
  </si>
  <si>
    <t xml:space="preserve">     1 Nguồn kinh phí</t>
  </si>
  <si>
    <t xml:space="preserve">     2. Nguồn kinh phí đã hình thành TSCĐ</t>
  </si>
  <si>
    <t>TỔNG CỘNG NGUỒN VỐN (440 = 300 + 400)</t>
  </si>
  <si>
    <t>CÁC CHỈ TIÊU NGOÀI BẢNG CÂN ĐỐI KẾ TOÁN</t>
  </si>
  <si>
    <t>CHỈ TIÊU</t>
  </si>
  <si>
    <t>Thuyết minh</t>
  </si>
  <si>
    <t>Số cuối kỳ</t>
  </si>
  <si>
    <t xml:space="preserve"> 1. Tài sản thuê ngoài</t>
  </si>
  <si>
    <t xml:space="preserve"> 2. Vật tư, hàng hóa nhận giữ hộ, nhận gia công</t>
  </si>
  <si>
    <t xml:space="preserve"> 3. Hàng hóa nhận bán hộ, nhận ký gửi, ký cược</t>
  </si>
  <si>
    <t xml:space="preserve"> 4. Nợ khó đòi đã xử lý</t>
  </si>
  <si>
    <t xml:space="preserve"> 5. Ngoại tệ các loại</t>
  </si>
  <si>
    <t xml:space="preserve">     - USD</t>
  </si>
  <si>
    <t xml:space="preserve">     - EUR</t>
  </si>
  <si>
    <t xml:space="preserve"> 6. Dự toán chi sự nghiệp, dự án</t>
  </si>
  <si>
    <t xml:space="preserve">            Lập ngày 18  tháng  01  năm  2013</t>
  </si>
  <si>
    <t xml:space="preserve">                    Người lập biểu                                                 Kế toán trưởng</t>
  </si>
  <si>
    <t>Giám đốc</t>
  </si>
  <si>
    <t>Đơn vị báo cáo: CÔNG TY CỔ PHẦN CẢNG RAU QuẢ</t>
  </si>
  <si>
    <t>Mẫu số B 03 - DN</t>
  </si>
  <si>
    <t xml:space="preserve">     Địa chỉ: Số 1 Nguyễn văn Quỳ, P. Phú Thuận, </t>
  </si>
  <si>
    <t xml:space="preserve">                        Quận 7, Tp. HCM</t>
  </si>
  <si>
    <t xml:space="preserve">   Ngày 20/03/2006 của Bộ trưởng BTC)</t>
  </si>
  <si>
    <t>BÁO CÁO LƯU CHUYỂN TIỀN TỆ</t>
  </si>
  <si>
    <t>(Theo phương pháp gián tiếp)</t>
  </si>
  <si>
    <t>Năm 2012</t>
  </si>
  <si>
    <t>Mã</t>
  </si>
  <si>
    <t xml:space="preserve">Thuyết </t>
  </si>
  <si>
    <t>Lũy kế từ đầu năm đến cuối quý</t>
  </si>
  <si>
    <t>số</t>
  </si>
  <si>
    <t>Năm nay</t>
  </si>
  <si>
    <t>Năm trước</t>
  </si>
  <si>
    <t>I. Lưu chuyển tiền từ hoạt động kinh doanh</t>
  </si>
  <si>
    <t xml:space="preserve">  1. Lợi nhuận trước thuế</t>
  </si>
  <si>
    <t>01</t>
  </si>
  <si>
    <t xml:space="preserve">  2. Điều chỉnh cho các khoản</t>
  </si>
  <si>
    <t xml:space="preserve">      - Khấu hao TSCĐ</t>
  </si>
  <si>
    <t>02</t>
  </si>
  <si>
    <t xml:space="preserve">      - Các khoản dự phòng</t>
  </si>
  <si>
    <t>03</t>
  </si>
  <si>
    <t xml:space="preserve">      - Lãi, lỗ chênh lệch tỷ giá hối đoái chưa thực hiện</t>
  </si>
  <si>
    <t>04</t>
  </si>
  <si>
    <t xml:space="preserve">      - Lãi, lỗ từ hoạt động đầu tư</t>
  </si>
  <si>
    <t>05</t>
  </si>
  <si>
    <t xml:space="preserve">      - Chi phí lãi vay</t>
  </si>
  <si>
    <t>06</t>
  </si>
  <si>
    <t xml:space="preserve"> 3. Lợi nhuận từ hoạt động kinh doanh trước thay đổi vốn lưu động</t>
  </si>
  <si>
    <t>08</t>
  </si>
  <si>
    <t xml:space="preserve">      - Tăng, giảm các khoản phải thu</t>
  </si>
  <si>
    <t>09</t>
  </si>
  <si>
    <t xml:space="preserve">      - Tăng, giảm hàng tồn kho</t>
  </si>
  <si>
    <t xml:space="preserve">      - Tăng, giảm các khoản phải trả (không kể lãi vay phải trả, thuế thu</t>
  </si>
  <si>
    <t>11</t>
  </si>
  <si>
    <t xml:space="preserve">      nhập doanh nghiệp phải nộp)</t>
  </si>
  <si>
    <t xml:space="preserve">      - Tăng, giảm chi phí trả trước</t>
  </si>
  <si>
    <t xml:space="preserve">      - Tiền lãi vay đã trả</t>
  </si>
  <si>
    <t xml:space="preserve">      - Thuế thu nhập doanh nghiệp đã nộp</t>
  </si>
  <si>
    <t xml:space="preserve">      - Tiền thu khác từ hoạt động kinh doanh</t>
  </si>
  <si>
    <t xml:space="preserve">      - Tiền chi khác cho hoạt động kinh doanh</t>
  </si>
  <si>
    <t xml:space="preserve">   Lưu chuyển tiền thuần từ hoạt động kinh doanh</t>
  </si>
  <si>
    <t>II. Lưu chuyển tiền từ hoạt động đầu tư</t>
  </si>
  <si>
    <t xml:space="preserve">   1. Tiền chi để mua sắm, xây dựng TSCĐ và các tài sản dài hạn khác</t>
  </si>
  <si>
    <t xml:space="preserve">   2. Tiền thu từ thanh lý, nhượng bán TSCĐ và các tài sản dài hạn khác</t>
  </si>
  <si>
    <t xml:space="preserve">   3. Tiền chi cho vay, mua các công cụ nợ của đơn vị khác</t>
  </si>
  <si>
    <t xml:space="preserve">   4. Tiền thu hồi cho vay, bán lại các công cụ nợ của đơn vị khác</t>
  </si>
  <si>
    <t xml:space="preserve">   5. Tiền chi đầu tư góp vốn vào đơn vị khác</t>
  </si>
  <si>
    <t xml:space="preserve">   6. Tiền thu hối đầu tư góp vốn vào đơn vị khác</t>
  </si>
  <si>
    <t xml:space="preserve">   7. Tiền thu lãi cho vay, cổ tức và lợi nhuận được chia</t>
  </si>
  <si>
    <t xml:space="preserve">  Lưu chuyển tiền thuần từ hoạt động đầu tư</t>
  </si>
  <si>
    <t>III. Lưu chuyển tiền từ hoạt động tài chính</t>
  </si>
  <si>
    <t xml:space="preserve">   1. Tiền thu từ phát hành cổ phiếu, nhận vốn góp của chủ sở hữu</t>
  </si>
  <si>
    <t xml:space="preserve">   2. Tiền chi trả vốn góp cho các chủ sở hữu, mua lại cổ phiếu của DN</t>
  </si>
  <si>
    <t xml:space="preserve">       đã phát hành.</t>
  </si>
  <si>
    <t xml:space="preserve">   3. Tiền vay ngắn hạn, dài hạn nhận được</t>
  </si>
  <si>
    <t xml:space="preserve">   4. Tiền chi trả nợ gốc vay</t>
  </si>
  <si>
    <t xml:space="preserve">   5. Tiền chi trả nợ thuê tài chính</t>
  </si>
  <si>
    <t xml:space="preserve">   6. Cổ tức, lợi nhuận đã trả cho chủ sở hữu</t>
  </si>
  <si>
    <t xml:space="preserve">  Lưu chuyển tiền thuần từ hoạt động tài chính</t>
  </si>
  <si>
    <r>
      <t xml:space="preserve"> </t>
    </r>
    <r>
      <rPr>
        <b/>
        <sz val="11"/>
        <rFont val="Times New Roman"/>
        <family val="1"/>
      </rPr>
      <t>Lưu chuyển tiền thuần trong kỳ (50 = 20+30+40)</t>
    </r>
  </si>
  <si>
    <t xml:space="preserve"> Tiền và tương đương tiền đầu kỳ</t>
  </si>
  <si>
    <t xml:space="preserve"> Ảnh hưởng của thay đổi tỷ giá hối đoái quy đổi ngoại tệ</t>
  </si>
  <si>
    <r>
      <t xml:space="preserve"> </t>
    </r>
    <r>
      <rPr>
        <b/>
        <sz val="11"/>
        <rFont val="Times New Roman"/>
        <family val="1"/>
      </rPr>
      <t>Tiền và tương đương tiền cuối kỳ (70 = 50+60+61)</t>
    </r>
  </si>
  <si>
    <t>Lập ngày  18   tháng  01  năm  2013</t>
  </si>
  <si>
    <t xml:space="preserve">         Người lập biểu                                                     Kế toán trưởng</t>
  </si>
  <si>
    <t>Mẫu số B 02a - DN</t>
  </si>
  <si>
    <t xml:space="preserve">                       Quận 7, Tp.HCM.</t>
  </si>
  <si>
    <t xml:space="preserve">    Ngày 20/03/2006 của Bộ trưởng BTC)</t>
  </si>
  <si>
    <t xml:space="preserve">BÁO CÁO KẾT QUẢ KINH DOANH </t>
  </si>
  <si>
    <t>Quý IV/2012</t>
  </si>
  <si>
    <t>Lũy kế từ đầu năm</t>
  </si>
  <si>
    <t>đến cuối quý này</t>
  </si>
  <si>
    <t xml:space="preserve"> 1. Doanh thu bán hàng và cung cấp dịch vụ</t>
  </si>
  <si>
    <t>VI.25</t>
  </si>
  <si>
    <t xml:space="preserve"> 2. Các khoản giảm trừ doanh thu</t>
  </si>
  <si>
    <t xml:space="preserve"> 3. Doanh thu thuần về bán hàng và cung cấp DV</t>
  </si>
  <si>
    <t xml:space="preserve">     (10 = 01 - 02)</t>
  </si>
  <si>
    <t xml:space="preserve"> 4. Giá vốn hàng bán</t>
  </si>
  <si>
    <t>VI.27</t>
  </si>
  <si>
    <t xml:space="preserve"> 5. Lợi nhuận gộp về bán hàng và cung cấp dịch vụ</t>
  </si>
  <si>
    <t xml:space="preserve">     (20 = 10 - 11)</t>
  </si>
  <si>
    <t xml:space="preserve"> 6. Doanh thu hoạt động tài chính</t>
  </si>
  <si>
    <t>VI.26</t>
  </si>
  <si>
    <t xml:space="preserve"> 7. Chi phí tài chính</t>
  </si>
  <si>
    <t>VI.28</t>
  </si>
  <si>
    <r>
      <t xml:space="preserve">     - </t>
    </r>
    <r>
      <rPr>
        <i/>
        <sz val="11"/>
        <rFont val="Times New Roman"/>
        <family val="1"/>
      </rPr>
      <t>Trong đó</t>
    </r>
    <r>
      <rPr>
        <sz val="11"/>
        <rFont val="Times New Roman"/>
        <family val="1"/>
      </rPr>
      <t>: Chi phí lãi vay</t>
    </r>
  </si>
  <si>
    <t xml:space="preserve"> 8. Chi phí bán hàng</t>
  </si>
  <si>
    <t xml:space="preserve"> 9. Chi phí quản lý doanh nghiệp</t>
  </si>
  <si>
    <t>10.Lợi nhuận thuần từ hoạt động kinh doanh</t>
  </si>
  <si>
    <t xml:space="preserve">     {30 = 20 + (21 - 22) - (24 + 25)}</t>
  </si>
  <si>
    <t>11.Thu nhập khác</t>
  </si>
  <si>
    <t>12.Chi phí khác</t>
  </si>
  <si>
    <t>13.Lợi nhuận khác (40 = 31 - 32)</t>
  </si>
  <si>
    <t>14.Tổng lợi nhuận kế toán trước thuế (50=30+40)</t>
  </si>
  <si>
    <t>15.Chi phí thuế TNDN hiện hành</t>
  </si>
  <si>
    <t>VI.30</t>
  </si>
  <si>
    <t>16.Chi phí thuế TNDN hoãn lại</t>
  </si>
  <si>
    <t>17.Lợi nhuận sau thuế thu nhập doanh nghiệp</t>
  </si>
  <si>
    <t xml:space="preserve">     (60 = 50 - 51 - 52)</t>
  </si>
  <si>
    <t>18.Lãi cơ bản trên cổ phiếu</t>
  </si>
  <si>
    <t>Lập ngày   18    tháng   01   năm  2013</t>
  </si>
  <si>
    <t xml:space="preserve">               Người lập biểu</t>
  </si>
  <si>
    <t xml:space="preserve">       Kế toán trưởng</t>
  </si>
  <si>
    <t>Mẫu số B 09a-DN</t>
  </si>
  <si>
    <t xml:space="preserve">Địa chỉ: Số 1 Nguyễn văn Quỳ, P. Phú Thuận, </t>
  </si>
  <si>
    <t>Quận 7, Tp. HCM</t>
  </si>
  <si>
    <t xml:space="preserve">  ngày 20/03/2006 của Bộ trưởng BTC)</t>
  </si>
  <si>
    <t>I- Đặc điểm hoạt động của doanh nghiệp:</t>
  </si>
  <si>
    <r>
      <t xml:space="preserve">   </t>
    </r>
    <r>
      <rPr>
        <b/>
        <i/>
        <sz val="11"/>
        <rFont val="Times New Roman"/>
        <family val="1"/>
      </rPr>
      <t>1. Hình thức sở hữu vốn:</t>
    </r>
  </si>
  <si>
    <t xml:space="preserve">       CÔNG TY CỔ PHẦN CẢNG RAU QUẢ được chuyển đổi từ Công ty Giao nhận Kho Vận Rau Quả (DNNN thuộc thành viên Tổng Công ty Rau Quả</t>
  </si>
  <si>
    <t xml:space="preserve">       Việt Nam) theo Quyết định số 20/02/2001 của Thủ Tướng Chính Phủ. Giấy chứng nhận đăng ký kinh doanh số 4103000427 ngày 25/05/2001, và các giấy</t>
  </si>
  <si>
    <t xml:space="preserve">       chứng nhận kinh doanh điều chỉnh lần 1 do Sở Kế hoạch và Đầu tư Thành phố Hồ Chí Minh cấp ngày 10/04/2002, giấy chứng nhận kinh doanh điều chỉnh</t>
  </si>
  <si>
    <r>
      <t xml:space="preserve">       Vốn điều lệ của Công ty tại ngày 31/12/2012 là : </t>
    </r>
    <r>
      <rPr>
        <b/>
        <sz val="11"/>
        <rFont val="Times New Roman"/>
        <family val="1"/>
      </rPr>
      <t>82.146.920.000 đồng.</t>
    </r>
  </si>
  <si>
    <r>
      <t xml:space="preserve">       Vốn kinh doanh của Công ty tại ngày 31/12/2012 là : </t>
    </r>
    <r>
      <rPr>
        <b/>
        <sz val="11"/>
        <rFont val="Times New Roman"/>
        <family val="1"/>
      </rPr>
      <t>108.071.995.316 đồng.</t>
    </r>
  </si>
  <si>
    <t xml:space="preserve">   2. Lĩnh vực kinh doanh:</t>
  </si>
  <si>
    <t xml:space="preserve">      Cung cấp dịch vụ về cảng, kho bãi và kinh doanh xuất nhập khẩu, tiêu thụ nội địa.</t>
  </si>
  <si>
    <t xml:space="preserve">   3. Ngành nghề kinh doanh:</t>
  </si>
  <si>
    <t xml:space="preserve">      Công ty áp dụng chế độ kế toán Việt Nam ban hành theo Quyết định số 15/2006/QĐ-BTC ngày 20/03/2006, Thông tư 244/2009/TT-BTC ngày 31/12/2009</t>
  </si>
  <si>
    <t xml:space="preserve">      hướng dẫn sửa đổi bổ sung Chế độ kế toán DN, các chuẩn mực kế toán Việt Nam do Bộ Tài chính ban hành.</t>
  </si>
  <si>
    <t xml:space="preserve">      Công ty hoàn toàn tuân thủ các chuẩn mực kế toán và chế độ kế toán Việt Nam trong việc lập và trình bày báo cáo tài chính.</t>
  </si>
  <si>
    <t xml:space="preserve">      Hình thức sổ kế toán áp dụng của Công ty là hình thức chứng từ ghi sổ.</t>
  </si>
  <si>
    <t xml:space="preserve">      1. TIỀN</t>
  </si>
  <si>
    <t xml:space="preserve">      Tiền mặt</t>
  </si>
  <si>
    <t xml:space="preserve">      Tiền gửi ngân hàng</t>
  </si>
  <si>
    <t xml:space="preserve">       - Tiền gửi VNĐ</t>
  </si>
  <si>
    <t xml:space="preserve">       - Tiền gửi TK chứng khoán</t>
  </si>
  <si>
    <t xml:space="preserve">       - Tiền gửi ngoại tệ</t>
  </si>
  <si>
    <t>Cộng:</t>
  </si>
  <si>
    <t xml:space="preserve">       2. CÁC KHOẢN ĐẦU TƯ TÀI CHÍNH NGẮN HẠN</t>
  </si>
  <si>
    <t xml:space="preserve">       - Đầu tư chứng khoán ngắn hạn</t>
  </si>
  <si>
    <t>Số lượng cp</t>
  </si>
  <si>
    <t xml:space="preserve">         Cổ phiếu của Tổng Công ty CP Xây dựng Điện VN</t>
  </si>
  <si>
    <t xml:space="preserve">         Cổ phiếu của Ngân hàng TMCP Sài Gòn - Hà Nội</t>
  </si>
  <si>
    <t xml:space="preserve">         Cổ phiếu của Công ty CP Chứng khoán Kim Long</t>
  </si>
  <si>
    <t xml:space="preserve">       - Tiền gửi có kỳ hạn</t>
  </si>
  <si>
    <t xml:space="preserve">         * Ngân hàng Công Thương VN - CN Tp. HCM</t>
  </si>
  <si>
    <t xml:space="preserve">       - Đầu tư ngắn hạn khác (Cho vay)</t>
  </si>
  <si>
    <t xml:space="preserve">         * Công ty Đông Đô - Bộ Quốc phòng</t>
  </si>
  <si>
    <t xml:space="preserve">         * Công ty Gạch men Hoàng Gia</t>
  </si>
  <si>
    <t xml:space="preserve">       3. DỰ PHÒNG GIẢM GIÁ CK ĐẦU TƯ NGẮN HẠN</t>
  </si>
  <si>
    <t xml:space="preserve">         * Cổ phiếu của Công ty CP Chứng khoán Kim Long</t>
  </si>
  <si>
    <t xml:space="preserve">         * Cổ phiếu của Ngân hàng TMCP Sài Gòn - Hà Nội</t>
  </si>
  <si>
    <t xml:space="preserve">         * Cổ phiếu của Tổng Công ty CP Xây dựng Điện VN</t>
  </si>
  <si>
    <t xml:space="preserve">      4. PHẢI THU KHÁCH HÀNG</t>
  </si>
  <si>
    <t xml:space="preserve">         * Công ty CP Thực phẩm Việt Nam</t>
  </si>
  <si>
    <t xml:space="preserve">         * Công ty TNHH SX TM Lâm Phương</t>
  </si>
  <si>
    <t xml:space="preserve">         * Công ty CP ĐT &amp; TM DIC</t>
  </si>
  <si>
    <t xml:space="preserve">         * Công ty TNHH TM Vạn Phúc</t>
  </si>
  <si>
    <t xml:space="preserve">         * Công ty TNHH CP Biển Nam Á</t>
  </si>
  <si>
    <t xml:space="preserve">         * DNTN Thiên Trang</t>
  </si>
  <si>
    <t xml:space="preserve">         * Công ty TNHH Gạch men Hoàng Gia</t>
  </si>
  <si>
    <t xml:space="preserve">         * Công ty TNHH TM DV Thái Thịnh</t>
  </si>
  <si>
    <t xml:space="preserve">         * Vinaship HCM</t>
  </si>
  <si>
    <t xml:space="preserve">         * Công ty TNHH An Hạ Long An</t>
  </si>
  <si>
    <t xml:space="preserve">         * Vosa Sài Gòn</t>
  </si>
  <si>
    <t xml:space="preserve">         * Khác</t>
  </si>
  <si>
    <t>Cộng :</t>
  </si>
  <si>
    <t xml:space="preserve">      5. TRẢ TRƯỚC CHO NGƯỜI BÁN</t>
  </si>
  <si>
    <t xml:space="preserve">          * Công ty TNHH An Pha</t>
  </si>
  <si>
    <t xml:space="preserve">          * Công ty CP Môi trường Đông Dương</t>
  </si>
  <si>
    <t xml:space="preserve">          * Trung tâm Kiểm định Xây dựng Lào Cai</t>
  </si>
  <si>
    <t xml:space="preserve">          * Foshan Textiles Import &amp; Export Co.</t>
  </si>
  <si>
    <t xml:space="preserve">          * Valency International Trading Pte. Ltd.</t>
  </si>
  <si>
    <t xml:space="preserve">          * Harvest Co.</t>
  </si>
  <si>
    <t xml:space="preserve">          * NPT Steel. LLC</t>
  </si>
  <si>
    <t xml:space="preserve">          * Triple-S Steel Supply</t>
  </si>
  <si>
    <t xml:space="preserve">      6. CÁC KHOẢN PHẢI THU NGẮN HẠN KHÁC</t>
  </si>
  <si>
    <t xml:space="preserve">      - Lãi phải thu tiền gửi có kỳ hạn thuộc kỳ báo cáo</t>
  </si>
  <si>
    <t xml:space="preserve">      - Thuế Thu nhập cá nhân - CBCNV</t>
  </si>
  <si>
    <t xml:space="preserve">      - Các khoản khác</t>
  </si>
  <si>
    <t xml:space="preserve">      7. HÀNG TỒN KHO</t>
  </si>
  <si>
    <t xml:space="preserve">      - Nguyên, vật liệu tồn kho</t>
  </si>
  <si>
    <t xml:space="preserve">      8. TÀI SẢN NGẮN HẠN KHÁC</t>
  </si>
  <si>
    <t xml:space="preserve">        - Tạm ứng</t>
  </si>
  <si>
    <t xml:space="preserve">        - Thuế GTGT còn được khấu trừ</t>
  </si>
  <si>
    <t xml:space="preserve">        - Ký quỹ &amp; ký cược</t>
  </si>
  <si>
    <t>9. TĂNG GIẢM TÀI SẢN CỐ ĐỊNH HỮU HÌNH:</t>
  </si>
  <si>
    <t>Nhà cửa,</t>
  </si>
  <si>
    <t>Máy móc,</t>
  </si>
  <si>
    <t>Phương tiện</t>
  </si>
  <si>
    <t xml:space="preserve">Thiết bị, </t>
  </si>
  <si>
    <t>TSCĐ</t>
  </si>
  <si>
    <t>Tổng cộng</t>
  </si>
  <si>
    <t>Chỉ tiêu</t>
  </si>
  <si>
    <t>Vật kiến trúc</t>
  </si>
  <si>
    <t>thiết bị</t>
  </si>
  <si>
    <t>vận tải</t>
  </si>
  <si>
    <t>dụng cụ quản lý</t>
  </si>
  <si>
    <t>hữu hình khác</t>
  </si>
  <si>
    <t>TSCĐ hữu hình</t>
  </si>
  <si>
    <t>Nguyên giá</t>
  </si>
  <si>
    <t>Số tăng trong kỳ</t>
  </si>
  <si>
    <t>Số giảm trong kỳ</t>
  </si>
  <si>
    <t>Số dư cuối kỳ</t>
  </si>
  <si>
    <t>Giá trị hao mòn lũy kế</t>
  </si>
  <si>
    <t xml:space="preserve"> - Khấu hao trong kỳ</t>
  </si>
  <si>
    <t>Giá trị còn lại</t>
  </si>
  <si>
    <t>Tại ngày cuối kỳ</t>
  </si>
  <si>
    <t>10. TĂNG GIẢM TÀI SẢN CỐ ĐỊNH VÔ HÌNH:</t>
  </si>
  <si>
    <t>Quyền sử dụng</t>
  </si>
  <si>
    <t>Phần mềm</t>
  </si>
  <si>
    <t>Tổng cộng TSCĐ</t>
  </si>
  <si>
    <t>đất</t>
  </si>
  <si>
    <t>quản lý</t>
  </si>
  <si>
    <t>vô hình</t>
  </si>
  <si>
    <t>11. CHI PHÍ XÂY DỰNG CƠ BẢN DỞ DANG:</t>
  </si>
  <si>
    <t xml:space="preserve">      Trong đó : những công trình hạng mục lớn</t>
  </si>
  <si>
    <t xml:space="preserve">      + Công trình nâng cấp kho lạnh</t>
  </si>
  <si>
    <t xml:space="preserve">      + Chi phí đo đạc đất kho Huyện Đội</t>
  </si>
  <si>
    <t xml:space="preserve">      + Bất động sản ở Bình Dương</t>
  </si>
  <si>
    <t xml:space="preserve">      + Bất động sản ở Bà Rịa - Vũng Tàu</t>
  </si>
  <si>
    <t xml:space="preserve">      + Khu Thương mại Kim Thành Lào Cai</t>
  </si>
  <si>
    <t>12. CHI PHÍ TRẢ TRƯỚC DÀI HẠN:</t>
  </si>
  <si>
    <t xml:space="preserve">      + Văn phòng phẩm</t>
  </si>
  <si>
    <t xml:space="preserve">      + Chi phí lô hàng nhập khẩu dỡ dang</t>
  </si>
  <si>
    <t xml:space="preserve">      + Công cụ dụng cụ xuất dùng có giá trị lớn</t>
  </si>
  <si>
    <t>13. VAY NGÂN HÀNG:</t>
  </si>
  <si>
    <t xml:space="preserve">      + Ngân hàng Công Thương - CN Tp HCM</t>
  </si>
  <si>
    <t xml:space="preserve">      + Ngân hàng Á Châu - CN Lạc Long Quân</t>
  </si>
  <si>
    <t xml:space="preserve">     + Công ty TNHH Gạch men Hoàng Gia</t>
  </si>
  <si>
    <t xml:space="preserve">     + Thuế GTGT</t>
  </si>
  <si>
    <t xml:space="preserve">     + Thuế GTGT hàng nhập khẩu</t>
  </si>
  <si>
    <t xml:space="preserve">     + Thuế TNDN</t>
  </si>
  <si>
    <t xml:space="preserve">     + Tiền thuê đất</t>
  </si>
  <si>
    <t xml:space="preserve">     + Thuế Thu nhập cá nhân</t>
  </si>
  <si>
    <t xml:space="preserve">      + Cổ tức phải trả</t>
  </si>
  <si>
    <t xml:space="preserve">      + Kinh phí công đoàn</t>
  </si>
  <si>
    <t xml:space="preserve">      + Các khoản phải trả, phải nộp khác</t>
  </si>
  <si>
    <t xml:space="preserve">      + Nhận ký quỹ, ký cược ngắn hạn :</t>
  </si>
  <si>
    <t xml:space="preserve">         - Công ty TNHH Gạch men Hoàng Gia</t>
  </si>
  <si>
    <t xml:space="preserve">         - Công ty TNHH Thương mại Vạn Phúc</t>
  </si>
  <si>
    <t xml:space="preserve">         - Công ty TNHH Lâm Phương</t>
  </si>
  <si>
    <t xml:space="preserve">         - Công ty TNHH Shing Da Quốc tế</t>
  </si>
  <si>
    <t xml:space="preserve">         - Công ty CP Phân phối Tấn Khoa</t>
  </si>
  <si>
    <t xml:space="preserve">         - Công ty TNHH Hải Li</t>
  </si>
  <si>
    <t xml:space="preserve">         - Công ty TNHH Thành Bảo</t>
  </si>
  <si>
    <t xml:space="preserve">         - Công ty TNHH COSH</t>
  </si>
  <si>
    <t xml:space="preserve">         - Công ty Cổ phần FPT Payment Technology</t>
  </si>
  <si>
    <t xml:space="preserve">         - Công ty TNHH Mê đi ca</t>
  </si>
  <si>
    <t xml:space="preserve">         - Cty CP Dây và Cáp điện Thượng Đình</t>
  </si>
  <si>
    <r>
      <t xml:space="preserve">   </t>
    </r>
    <r>
      <rPr>
        <b/>
        <sz val="11"/>
        <rFont val="Times New Roman"/>
        <family val="1"/>
      </rPr>
      <t>a/ Bảng đối chiếu biến động của vốn chủ sở hữu:</t>
    </r>
  </si>
  <si>
    <t>Vốn góp</t>
  </si>
  <si>
    <t>Thặng dư</t>
  </si>
  <si>
    <t>Cổ phiếu quỹ</t>
  </si>
  <si>
    <t>Quỹ đầu tư</t>
  </si>
  <si>
    <t>Quỹ dự phòng</t>
  </si>
  <si>
    <t>Lợi nhuận</t>
  </si>
  <si>
    <t>vốn cổ phần</t>
  </si>
  <si>
    <t>phát triển</t>
  </si>
  <si>
    <t>tài chính</t>
  </si>
  <si>
    <t>chưa phân phối</t>
  </si>
  <si>
    <t xml:space="preserve"> - Tăng do phát hành thêm cổ phiếu</t>
  </si>
  <si>
    <t xml:space="preserve">   + Bổ sung VLĐ từ thặng dư vốn CP</t>
  </si>
  <si>
    <t xml:space="preserve">   + Bổ sung VLĐ từ LN năm trước</t>
  </si>
  <si>
    <t xml:space="preserve"> - Trích từ lợi nhuận năm trước</t>
  </si>
  <si>
    <t xml:space="preserve"> - Mua lại cổ phiếu làm cổ phiếu quỹ</t>
  </si>
  <si>
    <t xml:space="preserve"> - Trích lập Quỹ Đầu tư phát triển</t>
  </si>
  <si>
    <t xml:space="preserve"> - Trích lập Quỹ Dự phòng tài chính</t>
  </si>
  <si>
    <t xml:space="preserve"> - Trích lập Quỹ KT &amp; phúc lợi</t>
  </si>
  <si>
    <t xml:space="preserve"> - Bổ sung Vốn điều lệ</t>
  </si>
  <si>
    <t xml:space="preserve"> - Chia cổ tức </t>
  </si>
  <si>
    <t>Lãi trong kỳ này</t>
  </si>
  <si>
    <t>Trích Quỹ ĐTPT từ LN 2011</t>
  </si>
  <si>
    <t>Trích Quỹ DP tài chính từ LN 2011</t>
  </si>
  <si>
    <t>Trích quỹ KT phúc lợi từ LN 2011</t>
  </si>
  <si>
    <t xml:space="preserve">Chia cổ tức </t>
  </si>
  <si>
    <t>Lãi trong năm trước</t>
  </si>
  <si>
    <t xml:space="preserve">   b/ Chi tiết vốn đầu tư của chủ sở hữu</t>
  </si>
  <si>
    <t>%</t>
  </si>
  <si>
    <t>Vốn góp của Nhà nước</t>
  </si>
  <si>
    <t>Vốn góp của đối tượng khác</t>
  </si>
  <si>
    <t>Thặng dư vốn cổ phần</t>
  </si>
  <si>
    <t>Cổ phiếu ngân quỹ</t>
  </si>
  <si>
    <t xml:space="preserve"> - Giá trị trái phiếu đã chuyển thành cổ phiếu trong kỳ: không</t>
  </si>
  <si>
    <t xml:space="preserve">   c/ Các giao dịch về vốn với các chủ sở hữu và phân phối cổ tức, chia lợi nhuận.</t>
  </si>
  <si>
    <t>Vốn đầu tư của chủ sở hữu</t>
  </si>
  <si>
    <t xml:space="preserve"> + Vốn góp đầu năm</t>
  </si>
  <si>
    <t xml:space="preserve"> + Vốn góp tăng trong năm</t>
  </si>
  <si>
    <t xml:space="preserve"> + Vốn góp giảm trong năm</t>
  </si>
  <si>
    <t xml:space="preserve"> + Vốn góp cuối năm</t>
  </si>
  <si>
    <t>Cổ tức, lợi nhuận đã chia</t>
  </si>
  <si>
    <t xml:space="preserve">   d/ Cổ phiếu</t>
  </si>
  <si>
    <t>Số lượng cổ phiếu được phép phát hành</t>
  </si>
  <si>
    <t>Số lượng cổ phiếu đã được phát hành và góp vốn đầy đủ</t>
  </si>
  <si>
    <t xml:space="preserve"> - Cổ phiếu phổ thông</t>
  </si>
  <si>
    <t xml:space="preserve"> - Cổ phiếu ưu đãi</t>
  </si>
  <si>
    <t>Số lượng cổ phiếu được mua lại</t>
  </si>
  <si>
    <t>Số lượng cổ phiếu đang lưu hành</t>
  </si>
  <si>
    <t>Mệnh giá cổ phiếu đang lưu hành: 10.000 VNĐ / cổ phiếu</t>
  </si>
  <si>
    <t>Tổng doanh thu bán hàng và cung cấp dịch vụ</t>
  </si>
  <si>
    <t>Doanh thu bán hàng</t>
  </si>
  <si>
    <t>Doanh thu cung cấp dịch vụ</t>
  </si>
  <si>
    <t>Doanh thu thuần về bán hàng và cung cấp dịch vụ</t>
  </si>
  <si>
    <t>Doanh thu thuần sản phẩm hàng hóa</t>
  </si>
  <si>
    <t>Doanh thu thuần dịch vụ</t>
  </si>
  <si>
    <t>Giá vốn hàng bán</t>
  </si>
  <si>
    <t>Giá vốn của hàng hóa đã bán</t>
  </si>
  <si>
    <t>Doanh thu hoạt động tài chính</t>
  </si>
  <si>
    <t>Lãi tiền gửi, tiền cho vay</t>
  </si>
  <si>
    <t>Lãi kinh doanh chứng khoán</t>
  </si>
  <si>
    <t>Lãi chênh lệch tỷ giá</t>
  </si>
  <si>
    <t>Lãi chênh lệch tỷ giá do đánh giá lại số dư có gốc ngoại tệ (*)</t>
  </si>
  <si>
    <t>Lãi bán hàng trả chậm</t>
  </si>
  <si>
    <t>Chi phí tài chính</t>
  </si>
  <si>
    <t>Chi phí lãi vay</t>
  </si>
  <si>
    <t>Hoàn nhập dự phòng giảm giá chứng khoán</t>
  </si>
  <si>
    <t>Dự phòng giảm giá chứng khoán</t>
  </si>
  <si>
    <t>Phí lưu ký chứng khoán</t>
  </si>
  <si>
    <t>Lỗ chênh lệch tỷ giá</t>
  </si>
  <si>
    <t>Thu nhập khác</t>
  </si>
  <si>
    <t>Thu từ bán phế liệu và thu khác</t>
  </si>
  <si>
    <t>Thu tiền hoàn thuế xuất khẩu</t>
  </si>
  <si>
    <t>Tiền nhượng bán TSCĐ</t>
  </si>
  <si>
    <t>Chi phí khác</t>
  </si>
  <si>
    <t>Giá trị còn lại của TSCĐ thanh lý</t>
  </si>
  <si>
    <t>Chi phí lập dự án cải tạo kho lạnh (không thực hiện)</t>
  </si>
  <si>
    <t xml:space="preserve">Tiền thuê đất 2002 - 2008 (trước tính miễn giảm, nay chuyển thành </t>
  </si>
  <si>
    <t xml:space="preserve"> miễn giảm sau khi có HĐ thuê đất).</t>
  </si>
  <si>
    <t>Các khoản chi phí khác</t>
  </si>
  <si>
    <t>Lãi cơ bản trên cổ phiếu</t>
  </si>
  <si>
    <t>Lợi nhuận kế toán sau thuế thu nhập doanh nghiệp</t>
  </si>
  <si>
    <t>Lợi nhuận phân bổ cho cổ đông sở hữu CP phổ thông (*)</t>
  </si>
  <si>
    <t>NHỮNG THÔNG TIN KHÁC</t>
  </si>
  <si>
    <t xml:space="preserve"> (*) Thực hiện theo tinh thần TT số 179/2012/TT-BTC ngày 24/10/2012 , ở Điều 8 quy định:… Khoản chênh lệch giá hối đoái do việc đánh giá</t>
  </si>
  <si>
    <t xml:space="preserve">      lại số dư cuối kỳ sau khi bù trừ ch/lệch tăng và ch/lệch giảm, số ch/lệch còn lại được hạch toán vào doanh thu hoạt động tài chính hoặc chi</t>
  </si>
  <si>
    <t xml:space="preserve">      phí tài chính trong kỳ. Doanh nghiệp không được chia lợi nhuận hoặc trả cổ tức trên lãi ch/lệch tỷ giá do đánh giá lại số dư ngoại tệ cuối kỳ.</t>
  </si>
  <si>
    <t>Lập  ngày  18   tháng   01   năm 2013</t>
  </si>
  <si>
    <t>Người lập biểu</t>
  </si>
  <si>
    <t>Kế toán trưởng</t>
  </si>
  <si>
    <t>Số đầu năm</t>
  </si>
  <si>
    <t xml:space="preserve">BẢN THUYẾT MINH BÁO CÁO TÀI CHÍNH </t>
  </si>
  <si>
    <t xml:space="preserve">       lần 2 do Sở Kế hoạch và Đầu tư Thành phố Hồ Chí Minh cấp ngày 06/09/2006.</t>
  </si>
  <si>
    <t xml:space="preserve">      Khai thác cảng, phao neo tàu. Kinh doanh kho bãi, cho thuê văn phòng. Kinh doanh, đại lý giống rau quả, sản phẩm chế biến từ rau quả, nông hải sản; máy</t>
  </si>
  <si>
    <t xml:space="preserve">      móc thiết bị hàng tiêu dùng. Dịch vụ: xếp dỡ, đóng gói hàng hóa xuất nhập khẩu; đại lý tàu biển và môi giới hàng hải. Xuất nhập khẩu trực tiếp: rau, hoa quả,</t>
  </si>
  <si>
    <t xml:space="preserve">      cây cảnh giống rau quả; các sản phẩm rau quả; các sản phẩm rau quả, gia vị, nông, lâm, hải sản, hàng thủ công mỹ nghệ, hàng tiêu dùng, máy móc thiết bị</t>
  </si>
  <si>
    <t xml:space="preserve">      phụ tùng nguyên vật liệu hóa chất, phương tiện vận tải. Đầu tư xây dựng cơ sở hạ tầng khu dân cư, khu công nghiệp. Kinh doanh nhà ở. Môi giới bất động</t>
  </si>
  <si>
    <t xml:space="preserve">      sản. Dịch vụ nhà đất. Xây dựng công trình dân dụng, công nghiệp. Kinh doanh lữ hành nội địa và quốc tế. Chế biến hàng nông-lâm-hải sản. Mua bán hàng</t>
  </si>
  <si>
    <t xml:space="preserve">      lâm sản.</t>
  </si>
  <si>
    <t>II- Chế độ và chính sách kế toán áp dụng tại Công ty :</t>
  </si>
  <si>
    <t xml:space="preserve">   1. Kỳ kế toán, đơn vị tiền tệ sử dụng trong kế toán:</t>
  </si>
  <si>
    <t xml:space="preserve">       Kỳ kế toán năm (bắt đầu từ ngày 01/01 và kết thúc vào ngày 31/12 hàng năm).</t>
  </si>
  <si>
    <t xml:space="preserve">       Đơn vị tiền tệ sử dụng trong kế toán là đồng Việt Nam (VNĐ).</t>
  </si>
  <si>
    <t xml:space="preserve">   2. Chuẩn mực và Chế độ kế toán áp dụng:</t>
  </si>
  <si>
    <t xml:space="preserve">   2.1. Chế độ kế toán áp dụng:</t>
  </si>
  <si>
    <t xml:space="preserve">   2.2 Tuyên bố về việc tuân thủ Chuẩn mực kế toán và Chế độ kế toán:</t>
  </si>
  <si>
    <t xml:space="preserve">   2.3. Hình thức kế toán áp dụng:</t>
  </si>
  <si>
    <t xml:space="preserve">   3. Các chính sách kế toán áp dụng:</t>
  </si>
  <si>
    <t xml:space="preserve">      Nguyên tắc ghi nhận các khoản tiền và các khoản tương đương tiền.</t>
  </si>
  <si>
    <t xml:space="preserve">      Nguyên tắc xác định các khoản tương đương tiền là các khoản đầu tư ngắn hạn không quá 3 tháng có khả năng chuyển đổi dễ dàng thành tiền</t>
  </si>
  <si>
    <t xml:space="preserve">      và không có nhiều rủi ro trong chuyển đổi thành tiền kể từ ngày mua khoản đầu tư đó tại thời điểm báo cáo.</t>
  </si>
  <si>
    <t xml:space="preserve">      Các nghiệp vụ kinh tế phát sinh bằng ngoại tệ được quy đổi ra đồng Việt Nam theo tỷ giá giao dịch thực tế tại thời điểm phát sinh nghiệp vụ. </t>
  </si>
  <si>
    <t xml:space="preserve">      Chênh lệch tỷ giá thực tế phát sinh trong kỳ và chênh lệch tỷ giá do đánh giá lại số dư các khoản mục công nợ dài hạn (trên 1 năm) có gốc ngoại tệ </t>
  </si>
  <si>
    <t xml:space="preserve">      tại thời điểm cuối năm được kết chuyển vào doanh thu hoặc chi phí tài chính trong năm tài chính.</t>
  </si>
  <si>
    <t xml:space="preserve">      Chênh lệch tỷ giá do đánh giá lại số dư các khoản mục tiền mặt, tiền gửi, tiền đang chuyển, nợ ngắn hạn (dưới 1 năm) có gốc ngoại tệ tại thời điểm</t>
  </si>
  <si>
    <t xml:space="preserve">      cuối năm được hạch toán vào tài khoản chênh lệch tỷ giá, đầu năm sau ghi bút toán ngược lại để xóa số dư.</t>
  </si>
  <si>
    <t xml:space="preserve">      Nguyên tắc ghi nhận hàng tồn kho.</t>
  </si>
  <si>
    <t xml:space="preserve">      Hàng tồn kho được tính theo giá gốc. Giá gốc hàng tồn kho bao gồm chi phí mua, chi phí chế biến và các chi phí liên quan trực tiếp khác phát sinh để có </t>
  </si>
  <si>
    <t xml:space="preserve">      được hàng tồn kho ở địa điểm và trạng thái hiện tại. Trường hợp giá trị thuần có thể thực hiện được thấp hơn giá gốc thì phải tính theo giá trị thuần có</t>
  </si>
  <si>
    <t xml:space="preserve">      thể thực hiện được.</t>
  </si>
  <si>
    <t xml:space="preserve">      Giá trị hàng hóa tồn kho cuối kỳ được xác định theo phương pháp thực tế đích danh. Giá trị nhiên vật liệu tồn kho cuối kỳ được xác định theo phương </t>
  </si>
  <si>
    <t xml:space="preserve">      pháp nhập trước xuất trước.</t>
  </si>
  <si>
    <t xml:space="preserve">      Hàng tồn kho được hạch toán theo phương pháp kê khai thường xuyên. </t>
  </si>
  <si>
    <t xml:space="preserve">      Nguyên tăc ghi nhận các khoản phải thu thương mại và phải thu khác.</t>
  </si>
  <si>
    <t xml:space="preserve">      Các khoản phải thu khách hàng, khoản trả trước cho người bán, phải thu nội bộ và các khoản phải thu khác tại thời điểm báo cáo, nếu:</t>
  </si>
  <si>
    <t xml:space="preserve">      - Có thời hạn thu hồi hoặc thanh toán dưới 1 năm được phân loại là tài sản ngắn hạn.</t>
  </si>
  <si>
    <t xml:space="preserve">      - Có thời hạn thu hồi hoặc thanh toán trên 1 năm được phân loại là tài sản dài hạn.</t>
  </si>
  <si>
    <t xml:space="preserve">      Dự phòng nợ phải thu khó đòi thể hiện phần giá trị dự kiến bị tổn thất của các khoản nợ phải thu có khả năng không được khách hàng thanh toán</t>
  </si>
  <si>
    <t xml:space="preserve">      đối với các khoản phải thu tại thời điểm lập Báo cáo tài chính.</t>
  </si>
  <si>
    <t xml:space="preserve">      Nguyên tắc ghi nhận và khấu hao tài sản cố định.</t>
  </si>
  <si>
    <t xml:space="preserve">      Tài sản cố định hữu hình, vô hình được ghi nhận theo giá gốc. Trong quá trình sử dụng, tài sản cố định hữu hình, vô hình được ghi nhận theo nguyên giá, </t>
  </si>
  <si>
    <t xml:space="preserve">      hao mòn lũy kế và giá trị còn lại.</t>
  </si>
  <si>
    <t xml:space="preserve">      Khấu hao được trích theo phương pháp đường thẳng. Thời gian khấu hao được ước tính như sau:</t>
  </si>
  <si>
    <t xml:space="preserve">                    Nhà cửa vật kiến trúc</t>
  </si>
  <si>
    <t>06 - 30 năm</t>
  </si>
  <si>
    <t xml:space="preserve">                    Máy móc thiết bị</t>
  </si>
  <si>
    <t>06 - 15 năm</t>
  </si>
  <si>
    <t xml:space="preserve">                    Phương tiện vận tải</t>
  </si>
  <si>
    <t>06 - 10 năm</t>
  </si>
  <si>
    <t xml:space="preserve">                    Thiết bị, dụng cụ quản lý</t>
  </si>
  <si>
    <t>03 - 10 năm</t>
  </si>
  <si>
    <t xml:space="preserve">                    Tài sản vô hình và các tài sản khác</t>
  </si>
  <si>
    <t>04 - 11 năm</t>
  </si>
  <si>
    <t xml:space="preserve">      Nguyên tắc ghi nhận các khoản đầu tư tài chính.</t>
  </si>
  <si>
    <t xml:space="preserve">      Chứng khoán đầu tư ngắn hạn là những chứng khoán được mua vào để bán ở thị trường chứng khoán mà có thể thu hồi vốn trong thời hạn không quá</t>
  </si>
  <si>
    <t xml:space="preserve">      một năm. Chứng khoán đầu tư ngắn hạn được ghi nhận theo giá thực tế mua chứng khoán (giá gốc) bao gồm giá mua và chi phí môi giới giao dịch.</t>
  </si>
  <si>
    <t xml:space="preserve">      Cuối niên độ, nếu giá trị thị trường của chứng khoán đầu tư ngắn hạn bị giảm xuống thấp hơn giá gốc, thì lập dự phòng giảm giá đầu tư chứng khoán </t>
  </si>
  <si>
    <t xml:space="preserve">      ngắn hạn.</t>
  </si>
  <si>
    <t xml:space="preserve">      Các khoản đầu tư tài chính tại thời điểm báo cáo, nếu:</t>
  </si>
  <si>
    <t xml:space="preserve">      - Có thời hạn thu hồi hoặc đáo hạn không quá 3 tháng kể từ ngày mua khoản đầu tư đó được coi là "tương đương tiền".</t>
  </si>
  <si>
    <t xml:space="preserve">      - Có thời hạn thu hồi vốn dưới 1 năm được phân loại là tài sản ngắn hạn.</t>
  </si>
  <si>
    <t xml:space="preserve">      - Có thời hạn thu hồi vốn trên 1 năm được phân loại là tài sản dài hạn.</t>
  </si>
  <si>
    <t xml:space="preserve">     Nguyên tắc ghi nhận và vốn hóa các khoản chi phí đi vay.</t>
  </si>
  <si>
    <t xml:space="preserve">     Chi phí đi vay được ghi nhận vào chi phí sản xuất, kinh doanh trong kỳ khi phát sinh, trừ chi phí đi vay liên quan trực tiếp đến việc đầu tư xây dựng </t>
  </si>
  <si>
    <t xml:space="preserve">     hoặc sản xuất tài sản dở dang được tính vào giá trị của tài sản đó (được vốn hóa) khi có đủ các điều kiện quy định trong Chuẩn mực Kế toán </t>
  </si>
  <si>
    <t xml:space="preserve">     Việt Nam số 16" Chi phí đi vay".</t>
  </si>
  <si>
    <t xml:space="preserve">      Nguyên tắc ghi nhận chi phí trả trước.</t>
  </si>
  <si>
    <t xml:space="preserve">      Các chi phí trả trước chỉ liên quan đến chi phí sản xuất kinh doanh năm tài chính hiện tại được ghi nhận là chi phí trả trước ngắn hạn.</t>
  </si>
  <si>
    <t xml:space="preserve">      Công cụ dụng cụ xuất dùng có giá trị lớn, Chi phí sửa chữa lớn tài sản cố định phát sinh một lần quá lớn được hạch toán vào chi phí trả trước dài hạn </t>
  </si>
  <si>
    <t xml:space="preserve">      để phân bổ dần vào kết quả hoạt động kinh doanh trong nhiều năm.</t>
  </si>
  <si>
    <t xml:space="preserve">      Việc tính và phân bổ chi phí trả trước dài hạn vào chi phí sản xuất kinh doanh từng kỳ hạch toán được căn cứ vào tính chất, mức độ từng loại chi phí</t>
  </si>
  <si>
    <t xml:space="preserve">      để chọn phương pháp và tiêu thức phân bổ hợp lý. Chi phí trả trước được phân bổ dần vào chi phí sản xuất kinh doanh theo phương pháp đường thẳng.</t>
  </si>
  <si>
    <t xml:space="preserve">      Nguyên tắc ghi nhận chi phí phải trả.</t>
  </si>
  <si>
    <t xml:space="preserve">      Các khoản chi phí thực tế chưa phát sinh nhưng được trích trước vào chi phí sản xuất, kinh doanh trong kỳ để đảm bảo khi chi phí phát sinh thực tế</t>
  </si>
  <si>
    <t xml:space="preserve">      không gây đột biến cho chi phí sản xuất kinh doanh trên cơ sở đảm bảo nguyên tắc phù hợp giữa doanh thu và chi phí. Khi các chi phí đó phát sinh</t>
  </si>
  <si>
    <t xml:space="preserve">      nếu có chênh lệch với số đã trích, kế toán tiến hành ghi bổ sung hoặc ghi giảm chi phí tương ứng với phần chênh lệch.</t>
  </si>
  <si>
    <t xml:space="preserve">      Nguyên tắc ghi nhận các khoản phải trả thương mại và phải trả khác.</t>
  </si>
  <si>
    <t xml:space="preserve">      Các khoản phải trả người bán, phải trả nội bộ, phải trả khác, khoản vay tại thời điểm báo cáo, nếu:</t>
  </si>
  <si>
    <t xml:space="preserve">      - Có thời hạn thanh toán dưới 1 năm được phân loại là nợ ngắn hạn.</t>
  </si>
  <si>
    <t xml:space="preserve">      - Có thời hạn thanh toán trên 1 năm được phân loại là nợ dài hạn.</t>
  </si>
  <si>
    <t xml:space="preserve">      Thuế thu nhập hoãn lại được phân loại là nợ dài hạn.</t>
  </si>
  <si>
    <t xml:space="preserve">     Nguyên tắc ghi nhận vốn chủ sở hữu.</t>
  </si>
  <si>
    <t xml:space="preserve">     Vốn đầu tư của chủ sở hữu được ghi nhận theo số vốn thực góp của các chủ sở hữu, và vốn góp từ phát hành cổ phiếu được ghi theo mệnh giá.</t>
  </si>
  <si>
    <t xml:space="preserve">     Thặng dư vốn cổ phần ghi nhận phần chênh lệch tăng do phát hành cổ phiếu cao hơn mệnh giá.</t>
  </si>
  <si>
    <t xml:space="preserve">     Cổ tức phải trả cho các cổ đông được ghi nhận là khoản phải trả trong Bảng Cân đối kế toán của Công ty sau khi có thông báo chia cổ tức của </t>
  </si>
  <si>
    <t xml:space="preserve">     Hội đồng Quản trị Công ty.</t>
  </si>
  <si>
    <t xml:space="preserve">     Cổ phiếu quỹ là cổ phiếu do Công ty phát hành và sau đó mua lại. Cổ phiếu quỹ được ghi nhận theo giá trị thực tế và trình bày trên Bảng Cân đối </t>
  </si>
  <si>
    <t xml:space="preserve">     kế toán là một khoản ghi giảm vốn chủ sở hữu.</t>
  </si>
  <si>
    <t xml:space="preserve">     Chênh lệch tỷ giá hối đoái phản ánh trên bảng cân đối kế toán là chênh lệch tỷ giá hối đoái phát sinh hoặc đánh giá lại cuối kỳ của các khoản mục</t>
  </si>
  <si>
    <t xml:space="preserve">     có gốc ngoại tệ của hoạt động đầu tư xây dựng cơ bản.</t>
  </si>
  <si>
    <t xml:space="preserve">     Lợi nhuận sau thuế chưa phân phối là số lợi nhuận từ các hoạt động của doanh nghiệp sau khi trừ (-) các khoản điều chỉnh do áp dụng hồi tố thay đổi </t>
  </si>
  <si>
    <t xml:space="preserve">     chính sách kế toán và điều chỉnh hồi tố sai sót trọng yếu của các năm trước.</t>
  </si>
  <si>
    <t xml:space="preserve">     Nguyên tắc và phương pháp ghi nhận doanh thu.</t>
  </si>
  <si>
    <t xml:space="preserve">     Doanh thu bán hàng</t>
  </si>
  <si>
    <t xml:space="preserve">     Doanh thu bán hàng được ghi nhận khi đồng thời thỏa mãn các điều kiện sau:</t>
  </si>
  <si>
    <t xml:space="preserve">     - Phần lớn rủi ro và lợi ích gắn liền với quyền sở hữu sản phẩm hoặc hàng hóa đã được chuyển giao cho người mua;</t>
  </si>
  <si>
    <t xml:space="preserve">     - Công ty không còn nắm giữ quyền quản lý hàng hóa như người sở hữu hàng hóa hoặc quyền kiểm soát hàng hóa;</t>
  </si>
  <si>
    <t xml:space="preserve">     - Doanh thu được xác định tương đối chắc chắn;</t>
  </si>
  <si>
    <t xml:space="preserve">     - Công ty đã thu được hoặc sẽ thu được lợi ích kinh tế từ giao dịch bán hàng;</t>
  </si>
  <si>
    <t xml:space="preserve">     - Xác định được chi phí liên quan đến giao dịch bán hàng.</t>
  </si>
  <si>
    <t xml:space="preserve">     Doanh thu cung cấp dịch vụ</t>
  </si>
  <si>
    <t xml:space="preserve">     Doanh thu cung cấp dịch vụ được ghi nhận khi kết quả của giao dịch đó được xác định một cách đáng tin cậy. Trường hợp việc cung cấp dịch vụ liên </t>
  </si>
  <si>
    <t xml:space="preserve">     quan đến nhiều kỳ thì doanh thu được ghi nhận trong kỳ theo kết quả phần công việc đã hoàn thành vào ngày lập Bảng Cân đối kế toán của kỳ đó. </t>
  </si>
  <si>
    <t xml:space="preserve">     Kết quả của giao dịch cung cấp dịch vụ được xác định khi thỏa mãn các điều kiện sau:</t>
  </si>
  <si>
    <t xml:space="preserve">     - Có khả năng thu được lợi ích kinh tế từ giao dịch cung cấp dịch vụ đó;</t>
  </si>
  <si>
    <t xml:space="preserve">     - Xác định được phần công việc đã hoàn thành vào ngày lập bảng cân đối kế toán;</t>
  </si>
  <si>
    <t xml:space="preserve">     - Xác định được chi phí phát sinh cho giao dịch và chi phí để hoàn thành giao dịch cung cấp dịch vụ đó.</t>
  </si>
  <si>
    <t xml:space="preserve">     Phần công việc cung cấp dịch vụ đã hoàn thành được xác định theo phương pháp đánh giá công việc hoàn thành.</t>
  </si>
  <si>
    <t xml:space="preserve">     Doanh thu hoạt động tài chính</t>
  </si>
  <si>
    <t xml:space="preserve">     Doanh thu phát sinh từ tiền lãi, tiền bản quyền, cổ tức, lợi nhuận được chia và các khoản doanh thu hoạt động tài chính khác được ghi nhận khi </t>
  </si>
  <si>
    <t xml:space="preserve">     thỏa mãn đồng thời hai điều kiện sau:</t>
  </si>
  <si>
    <t xml:space="preserve">     - Có khả năng thu được lợi ích kinh tế từ giao dịch đó;</t>
  </si>
  <si>
    <t xml:space="preserve">     Cổ tức, lợi nhuận được chia được ghi nhận khi Công ty được quyền nhận cổ tức hoặc được quyền nhận lợi nhuận từ việc góp vốn.</t>
  </si>
  <si>
    <t xml:space="preserve">     Nguyên tắc và phương pháp ghi nhận chi phí tài chính.</t>
  </si>
  <si>
    <t xml:space="preserve">     Các khoản chi phí được ghi nhận vào chi phí tài chính gồm:</t>
  </si>
  <si>
    <t xml:space="preserve">     - Chi phí hoặc các khoản lỗ liên quan đến các hoạt động đầu tư tài chính.</t>
  </si>
  <si>
    <t xml:space="preserve">     - Chi phí cho vay hoặc đi vay vốn;</t>
  </si>
  <si>
    <t xml:space="preserve">     - Các khoản lỗ do thay đổi tỷ giá hối đoái của các nghiệp vụ phát sinh liên quan đến ngoại tệ.</t>
  </si>
  <si>
    <t xml:space="preserve">     - Dự phòng giảm giá đầu tư chứng khoán.</t>
  </si>
  <si>
    <t xml:space="preserve">     Các khoản trên được ghi nhận theo tổng số phát sinh trong kỳ, không bù trừ với doanh thu hoạt động tài chính.</t>
  </si>
  <si>
    <t xml:space="preserve">     Nguyên tắc và phương pháp ghi nhận chi phí thuế thu nhập hiện hành.</t>
  </si>
  <si>
    <t xml:space="preserve">     Chi phí thuế thu nhập hiện hành là số thuế thu nhập doanh nghiệp phải nộp tính trên thu nhập chịu thuế trong năm và thuế suất thuế thu nhập DN hiện hành.</t>
  </si>
  <si>
    <t xml:space="preserve">     Hàng quý ghi nhận số thuế TNDN hiện hành tạm phải nộp vào chi phí thuế thu nhập hiện hành. Cuối năm tài chính, sẽ ghi nhận thêm số chênh lệch tăng </t>
  </si>
  <si>
    <t xml:space="preserve">     hoặc giảm số thuế TNDN phải nộp căn cứ vào tờ khai quyết toán thuế.</t>
  </si>
  <si>
    <t>VI. Thông tin bổ sung cho các khoản mục trình bày trong Bảng cân đối kế toán và Báo cáo kết quả hoạt động kinh doanh.</t>
  </si>
  <si>
    <t xml:space="preserve">         + Ngân hàng Công Thương Việt Nam - CN Tp HCM</t>
  </si>
  <si>
    <t xml:space="preserve">         + Ngân hàng NN&amp;PTNT - PGD Phó Đức Chính</t>
  </si>
  <si>
    <t xml:space="preserve">         + Ngân hàng Ngoại Thương VN-CN Tp.HCM</t>
  </si>
  <si>
    <t xml:space="preserve">         + Ngân hàng cổ phần Sài Gòn Thương Tín - CN Quận 4</t>
  </si>
  <si>
    <t xml:space="preserve">         + Ngân hàng TMCP Á Châu - CN Lạc Long Quân</t>
  </si>
  <si>
    <t xml:space="preserve">         + Ngân hàng Phương Nam - PGD Bình Triệu</t>
  </si>
  <si>
    <t xml:space="preserve">         + Ngân hàng XNK Việt Nam - CN Quận 4</t>
  </si>
  <si>
    <t xml:space="preserve">         + Ngân hàng cổ phần Hàng Hải - CN Tp.HCM</t>
  </si>
  <si>
    <t xml:space="preserve">         + Ngân hàng Đông Nam Á - CN Bình Dương</t>
  </si>
  <si>
    <t xml:space="preserve">         + Ngân hàng Công Thương Việt Nam - CN TP HCM (USD)</t>
  </si>
  <si>
    <t xml:space="preserve">         + Ngân hàng NN&amp;PTNT - PGD Phó Đức Chính (USD)</t>
  </si>
  <si>
    <t xml:space="preserve">         + Ngân hàng Ngoại Thương VN-CN Tp.HCM (USD)</t>
  </si>
  <si>
    <t xml:space="preserve">         + Ngân hàng TMCP Á Châu - CN Lạc Long Quân (USD)</t>
  </si>
  <si>
    <t xml:space="preserve">         + Ngân hàng XNK Việt Nam - CN Quận 4 (USD)</t>
  </si>
  <si>
    <t xml:space="preserve">         + Ngân hàng NN&amp;PTNT - PGD Phó Đức Chính (EUR)</t>
  </si>
  <si>
    <t xml:space="preserve">         + Ngân hàng Ngoại Thương VN-CN Tp.HCM (EUR)</t>
  </si>
  <si>
    <t xml:space="preserve">         Cổ phiếu của TCty CP Khoáng sản Na Ri Hamico</t>
  </si>
  <si>
    <t xml:space="preserve">         Cổ phiếu của Công ty CP Phát triển Nhà Thủ Đức</t>
  </si>
  <si>
    <t xml:space="preserve">         Cổ phiếu của Ngân hàng Sài gòn Thương tín</t>
  </si>
  <si>
    <t xml:space="preserve">         Cổ phiếu của Công ty CP Ống thép Việt Đức</t>
  </si>
  <si>
    <t xml:space="preserve">         Cổ phiếu của Công ty CP Xây dựng Điện VNECO</t>
  </si>
  <si>
    <t xml:space="preserve">         * Ngân hàng NN&amp;PTNT VN - CN Phó Đức Chính</t>
  </si>
  <si>
    <t xml:space="preserve">         * Ngân hàng TMCP Á Châu - CN Lạc Long Quân</t>
  </si>
  <si>
    <t xml:space="preserve">         * Ngân hàng TMCP Hàng Hải - CN Tp.HCM</t>
  </si>
  <si>
    <t xml:space="preserve">         * Ngân hàng Ngoại Thương - CN Tp.HCM</t>
  </si>
  <si>
    <t xml:space="preserve">         * Ngân hàng Xuất nhập khẩu VN - CN Quận 4</t>
  </si>
  <si>
    <t xml:space="preserve">         * Công ty Vận tải GN Hải Long</t>
  </si>
  <si>
    <t xml:space="preserve">         * CBCNV khác</t>
  </si>
  <si>
    <t xml:space="preserve">         * Cổ phiếu của Công ty CP Phát triển Nhà Thủ Đức</t>
  </si>
  <si>
    <t xml:space="preserve">         * Cổ phiếu của Công ty CP Ống thép Việt Đức</t>
  </si>
  <si>
    <t xml:space="preserve">         * Cổ phiếu của Công ty CP Xây dựng Điện VNECO</t>
  </si>
  <si>
    <t xml:space="preserve">         * Công ty TNHH Lâm sản - VT Tuấn Cường</t>
  </si>
  <si>
    <t xml:space="preserve">         * Công ty TNHH Lâm sản - VT Minh Tuấn Cường</t>
  </si>
  <si>
    <t xml:space="preserve">         * Công ty CP Bảo Sơn xanh</t>
  </si>
  <si>
    <t xml:space="preserve">          * Công ty Cổ Phần ACC - 244</t>
  </si>
  <si>
    <t xml:space="preserve">          * Công ty CP Giấy An Bình</t>
  </si>
  <si>
    <t xml:space="preserve">          * Foshan Eminent Industry Development</t>
  </si>
  <si>
    <t xml:space="preserve">      - Hàng hóa tồn kho : Gỗ tròn căm xe</t>
  </si>
  <si>
    <t>Số dư đầu năm</t>
  </si>
  <si>
    <t>Tại ngày đầu năm</t>
  </si>
  <si>
    <t xml:space="preserve">      + Chi phí trợ cấp thôi việc chờ phân bổ</t>
  </si>
  <si>
    <t xml:space="preserve">      + Phân bổ chi phí sửa chữa máy bơm</t>
  </si>
  <si>
    <t>1,196,755.04 USD</t>
  </si>
  <si>
    <t>521,811.67 USD</t>
  </si>
  <si>
    <t xml:space="preserve">      + Ngân hàng Ngoại Thương - CN Tp.HCM</t>
  </si>
  <si>
    <t>249,000.00 USD</t>
  </si>
  <si>
    <t>1,279,459.53 USD</t>
  </si>
  <si>
    <t>200,000.00 USD</t>
  </si>
  <si>
    <t xml:space="preserve">      + Ngân hàng Xuất Nhập Khẩu VN - CN Q.4</t>
  </si>
  <si>
    <t>190,000.00 USD</t>
  </si>
  <si>
    <t>945,060.00 USD</t>
  </si>
  <si>
    <t>14. PHẢI TRẢ NGƯỜI BÁN:</t>
  </si>
  <si>
    <t xml:space="preserve">      + Công ty TNHH DV TM Đặng Nguyên</t>
  </si>
  <si>
    <t xml:space="preserve">      + Foshan Eminent Industry Development</t>
  </si>
  <si>
    <t xml:space="preserve">      + Khác</t>
  </si>
  <si>
    <t>15. NGƯỜI MUA TRẢ TIỀN TRƯỚC:</t>
  </si>
  <si>
    <t>16. THUẾ VÀ CÁC KHOẢN PHẢI NỘP NHÀ NƯỚC:</t>
  </si>
  <si>
    <t>17. CÁC KHOẢN PHẢI TRẢ, PHẢI NỘP NGẮN HẠN KHÁC:</t>
  </si>
  <si>
    <t xml:space="preserve">         - Công ty CP TM SX Bến Thành</t>
  </si>
  <si>
    <t xml:space="preserve">         - Công ty TNHH TM DV Sài Gòn Viễn Đông</t>
  </si>
  <si>
    <t xml:space="preserve">         - Công ty TNHH Đầu tư SX TM DV Phan Minh</t>
  </si>
  <si>
    <t xml:space="preserve">         - Cty TNHH Bảo hiểm nhân thọ CATHAY VN</t>
  </si>
  <si>
    <t xml:space="preserve">         - Công ty TNHH Lâm Sản VT Tuấn Cường</t>
  </si>
  <si>
    <t xml:space="preserve">         - Công ty CP Đầu tư TM DV XNK Tùng Lâm</t>
  </si>
  <si>
    <t xml:space="preserve">         - Cty TNHH Hệ thống CN Hoàng Trang</t>
  </si>
  <si>
    <t>18. Vốn chủ sở hữu:</t>
  </si>
  <si>
    <t>Số dư đầu năm trước</t>
  </si>
  <si>
    <t>Tăng trong năm trước</t>
  </si>
  <si>
    <t xml:space="preserve"> - Lợi nhuận tăng trong năm</t>
  </si>
  <si>
    <t>Giảm trong năm trước</t>
  </si>
  <si>
    <t>Số dư cuối năm trước</t>
  </si>
  <si>
    <t>Số dư đầu năm nay</t>
  </si>
  <si>
    <t>Tăng trong năm nay</t>
  </si>
  <si>
    <t xml:space="preserve"> - Lãi trong kỳ này</t>
  </si>
  <si>
    <t>Giảm trong năm nay</t>
  </si>
  <si>
    <t xml:space="preserve"> - Số lượng cổ phiếu quỹ: 303.170 cổ phiếu</t>
  </si>
  <si>
    <t>19. Tình hình doanh thu và kết quả kinh doanh bộ phận theo lĩnh vực kinh doanh:</t>
  </si>
  <si>
    <t>NĂM 2012</t>
  </si>
  <si>
    <t>NĂM 2011</t>
  </si>
  <si>
    <t>Cổ tức đầu tư cổ phiếu</t>
  </si>
  <si>
    <t>Lỗ về kinh doanh chứng khoán</t>
  </si>
  <si>
    <t>Chi phí thuế thu nhập DN hiện hành</t>
  </si>
  <si>
    <t>Năm 2011</t>
  </si>
  <si>
    <t>Chi phí thuế thu nhập DN tính trên thu nhập chịu thuế năm hiện hành</t>
  </si>
  <si>
    <t>Ghi chú:</t>
  </si>
  <si>
    <t>Công ty có nghĩa vụ nộp những loại thuế sau đây :</t>
  </si>
  <si>
    <t xml:space="preserve"> - Thuế thu nhập doanh nghiệp:</t>
  </si>
  <si>
    <t xml:space="preserve">   Thực hiện tinh thần TT số 154/2011/TT-BTC ngày 11/11/2011 : Công ty CP Cảng Rau Quả </t>
  </si>
  <si>
    <t xml:space="preserve">   đáp ứng điều kiện của DN vừa và nhỏ có số lượng lao động bình quân năm &lt; 100 người </t>
  </si>
  <si>
    <t xml:space="preserve">   (62 người) theo quy định tại khoản 1 điều 3 Nghị định số 56/2009/NĐ-CP nên được ưu đãi</t>
  </si>
  <si>
    <t xml:space="preserve">    miễn giảm 30% số thuế TNDN năm 2012 phải nộp của hoạt động SXKD.</t>
  </si>
  <si>
    <t>Thuế thu nhập doanh nghiệp được xác định như sau:</t>
  </si>
  <si>
    <t xml:space="preserve"> - Tổng lợi nhuận kế toán trước thuế</t>
  </si>
  <si>
    <t xml:space="preserve"> - Các khoản điều chỉnh tăng hoặc giảm lợi nhuận kế toán để xác định LN chịu thuế TNDN</t>
  </si>
  <si>
    <t xml:space="preserve">   * Các khoản điều chỉnh giảm :</t>
  </si>
  <si>
    <t xml:space="preserve">      Trong đó : Cổ tức nhận được trong năm</t>
  </si>
  <si>
    <t xml:space="preserve">                      Chênh lệch tỷ giá tăng do đánh giá lại số dư cuối kỳ có gốc ngoại tệ</t>
  </si>
  <si>
    <t xml:space="preserve">    * Các khoản điều chỉnh tăng :</t>
  </si>
  <si>
    <t xml:space="preserve">                      Tiền phạt</t>
  </si>
  <si>
    <t xml:space="preserve">                      Thù lao HĐQT và BKS</t>
  </si>
  <si>
    <t xml:space="preserve"> - Tổng thu nhập chịu thuế</t>
  </si>
  <si>
    <t xml:space="preserve">   Trong đó : - Thu nhập từ hoạt động SXKD</t>
  </si>
  <si>
    <t xml:space="preserve">                   - Thu nhập nghiệp vụ tài chính</t>
  </si>
  <si>
    <t xml:space="preserve"> - Thuế thu nhập doanh nghiệp phải nộp năm 2012 (thuế suất 25%)      (a)</t>
  </si>
  <si>
    <t xml:space="preserve"> - Thuế thu nhập doanh nghiệp phải nộp năm 2012 (thuế suất ưu đãi miễn giảm: 25% x 70%)  (b)</t>
  </si>
  <si>
    <t xml:space="preserve"> - Thuế TNDN còn phải nộp của năm 2011 = (a)+(b)</t>
  </si>
  <si>
    <t xml:space="preserve"> - Lợi nhuận sau thuế thu nhập doanh nghiệp</t>
  </si>
  <si>
    <t xml:space="preserve"> - Thuế giá trị gia tăng phải nộp theo tỷ lệ 0%, 5% và 10%.</t>
  </si>
  <si>
    <t xml:space="preserve"> - Các loại thuế khác theo như quy định hiện hành tại Việt Nam</t>
  </si>
  <si>
    <t>Chi phí sản xuất kinh doanh theo yếu tố</t>
  </si>
  <si>
    <t>1. Chi phí nguyên vật liệu</t>
  </si>
  <si>
    <t>2. Chi phí nhân công</t>
  </si>
  <si>
    <t>3. Chi phí khấu hao TSCĐ</t>
  </si>
  <si>
    <t>4. Chi phí dịch vụ mua ngoài</t>
  </si>
  <si>
    <t>5. Chi phí khác bằng tiền</t>
  </si>
  <si>
    <t>Tổng cộng:</t>
  </si>
  <si>
    <t>Cổ phiếu phổ thông bình quân đang lưu hành trong kỳ</t>
  </si>
  <si>
    <t xml:space="preserve">Ghi chú : </t>
  </si>
  <si>
    <t xml:space="preserve"> (**) 8.214.692 - [(303.170 x 11)+(288.570)]/12 = 7.912.739 cp</t>
  </si>
  <si>
    <t>Năm quý 4 - 2012</t>
  </si>
</sst>
</file>

<file path=xl/styles.xml><?xml version="1.0" encoding="utf-8"?>
<styleSheet xmlns="http://schemas.openxmlformats.org/spreadsheetml/2006/main">
  <numFmts count="2">
    <numFmt numFmtId="43" formatCode="_(* #,##0.00_);_(* \(#,##0.00\);_(* &quot;-&quot;??_);_(@_)"/>
    <numFmt numFmtId="164" formatCode="_(* #,##0_);_(* \(#,##0\);_(* &quot;-&quot;??_);_(@_)"/>
  </numFmts>
  <fonts count="15">
    <font>
      <sz val="11"/>
      <color theme="1"/>
      <name val="Calibri"/>
      <family val="2"/>
      <scheme val="minor"/>
    </font>
    <font>
      <sz val="10"/>
      <name val="Arial"/>
    </font>
    <font>
      <b/>
      <sz val="10"/>
      <name val="Times New Roman"/>
      <family val="1"/>
    </font>
    <font>
      <sz val="10"/>
      <name val="Times New Roman"/>
      <family val="1"/>
    </font>
    <font>
      <b/>
      <sz val="14"/>
      <name val="Times New Roman"/>
      <family val="1"/>
    </font>
    <font>
      <i/>
      <sz val="12"/>
      <name val="Times New Roman"/>
      <family val="1"/>
    </font>
    <font>
      <i/>
      <sz val="10"/>
      <name val="Times New Roman"/>
      <family val="1"/>
    </font>
    <font>
      <sz val="12"/>
      <name val="Times New Roman"/>
      <family val="1"/>
    </font>
    <font>
      <b/>
      <sz val="12"/>
      <name val="Times New Roman"/>
      <family val="1"/>
    </font>
    <font>
      <b/>
      <sz val="11"/>
      <name val="Times New Roman"/>
      <family val="1"/>
    </font>
    <font>
      <sz val="11"/>
      <name val="Times New Roman"/>
      <family val="1"/>
    </font>
    <font>
      <b/>
      <i/>
      <sz val="11"/>
      <name val="Times New Roman"/>
      <family val="1"/>
    </font>
    <font>
      <b/>
      <i/>
      <sz val="12"/>
      <name val="Times New Roman"/>
      <family val="1"/>
    </font>
    <font>
      <i/>
      <sz val="11"/>
      <name val="Times New Roman"/>
      <family val="1"/>
    </font>
    <font>
      <b/>
      <i/>
      <sz val="14"/>
      <name val="Times New Roman"/>
      <family val="1"/>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s>
  <cellStyleXfs count="12">
    <xf numFmtId="0" fontId="0"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210">
    <xf numFmtId="0" fontId="0" fillId="0" borderId="0" xfId="0"/>
    <xf numFmtId="0" fontId="1" fillId="0" borderId="0" xfId="1"/>
    <xf numFmtId="0" fontId="2" fillId="0" borderId="0" xfId="1" applyFont="1"/>
    <xf numFmtId="0" fontId="3" fillId="0" borderId="0" xfId="1" applyFont="1"/>
    <xf numFmtId="0" fontId="2" fillId="0" borderId="0" xfId="1" applyFont="1" applyAlignment="1">
      <alignment horizontal="right"/>
    </xf>
    <xf numFmtId="0" fontId="6" fillId="0" borderId="0" xfId="1" applyFont="1"/>
    <xf numFmtId="0" fontId="3" fillId="0" borderId="1" xfId="1" applyFont="1" applyBorder="1"/>
    <xf numFmtId="0" fontId="7" fillId="0" borderId="1" xfId="1" applyFont="1" applyBorder="1" applyAlignment="1">
      <alignment horizontal="center"/>
    </xf>
    <xf numFmtId="0" fontId="8" fillId="0" borderId="2" xfId="1" applyFont="1" applyBorder="1" applyAlignment="1">
      <alignment horizontal="center"/>
    </xf>
    <xf numFmtId="0" fontId="7" fillId="0" borderId="2" xfId="1" applyFont="1" applyBorder="1" applyAlignment="1">
      <alignment horizontal="center"/>
    </xf>
    <xf numFmtId="0" fontId="3" fillId="0" borderId="3" xfId="1" applyFont="1" applyBorder="1" applyAlignment="1">
      <alignment horizontal="center"/>
    </xf>
    <xf numFmtId="0" fontId="3" fillId="0" borderId="4" xfId="1" applyFont="1" applyBorder="1" applyAlignment="1">
      <alignment horizontal="center"/>
    </xf>
    <xf numFmtId="0" fontId="9" fillId="0" borderId="5" xfId="1" applyFont="1" applyBorder="1" applyAlignment="1">
      <alignment horizontal="center"/>
    </xf>
    <xf numFmtId="0" fontId="10" fillId="0" borderId="5" xfId="1" applyFont="1" applyBorder="1"/>
    <xf numFmtId="0" fontId="9" fillId="0" borderId="5" xfId="1" applyFont="1" applyBorder="1"/>
    <xf numFmtId="0" fontId="10" fillId="0" borderId="5" xfId="1" applyFont="1" applyBorder="1" applyAlignment="1">
      <alignment horizontal="center"/>
    </xf>
    <xf numFmtId="164" fontId="9" fillId="0" borderId="5" xfId="2" applyNumberFormat="1" applyFont="1" applyBorder="1"/>
    <xf numFmtId="164" fontId="11" fillId="0" borderId="5" xfId="2" applyNumberFormat="1" applyFont="1" applyBorder="1"/>
    <xf numFmtId="164" fontId="10" fillId="0" borderId="5" xfId="2" applyNumberFormat="1" applyFont="1" applyBorder="1"/>
    <xf numFmtId="0" fontId="10" fillId="0" borderId="6" xfId="1" applyFont="1" applyBorder="1"/>
    <xf numFmtId="0" fontId="10" fillId="0" borderId="6" xfId="1" applyFont="1" applyBorder="1" applyAlignment="1">
      <alignment horizontal="center"/>
    </xf>
    <xf numFmtId="164" fontId="10" fillId="0" borderId="6" xfId="2" applyNumberFormat="1" applyFont="1" applyBorder="1"/>
    <xf numFmtId="0" fontId="9" fillId="0" borderId="7" xfId="1" applyFont="1" applyBorder="1" applyAlignment="1">
      <alignment horizontal="center"/>
    </xf>
    <xf numFmtId="0" fontId="10" fillId="0" borderId="7" xfId="1" applyFont="1" applyBorder="1" applyAlignment="1">
      <alignment horizontal="center"/>
    </xf>
    <xf numFmtId="164" fontId="9" fillId="0" borderId="7" xfId="2" applyNumberFormat="1" applyFont="1" applyBorder="1"/>
    <xf numFmtId="0" fontId="10" fillId="0" borderId="0" xfId="1" applyFont="1"/>
    <xf numFmtId="0" fontId="9" fillId="0" borderId="3" xfId="1" applyFont="1" applyBorder="1" applyAlignment="1">
      <alignment horizontal="center"/>
    </xf>
    <xf numFmtId="0" fontId="10" fillId="0" borderId="4" xfId="1" applyFont="1" applyBorder="1"/>
    <xf numFmtId="0" fontId="3" fillId="0" borderId="8" xfId="1" applyFont="1" applyBorder="1" applyAlignment="1">
      <alignment horizontal="right"/>
    </xf>
    <xf numFmtId="0" fontId="3" fillId="0" borderId="9" xfId="1" applyFont="1" applyBorder="1" applyAlignment="1">
      <alignment horizontal="left"/>
    </xf>
    <xf numFmtId="0" fontId="3" fillId="0" borderId="4" xfId="1" applyFont="1" applyBorder="1"/>
    <xf numFmtId="0" fontId="3" fillId="0" borderId="10" xfId="1" applyFont="1" applyBorder="1"/>
    <xf numFmtId="0" fontId="3" fillId="0" borderId="11" xfId="1" applyFont="1" applyBorder="1"/>
    <xf numFmtId="0" fontId="3" fillId="0" borderId="5" xfId="1" applyFont="1" applyBorder="1"/>
    <xf numFmtId="43" fontId="10" fillId="0" borderId="5" xfId="2" applyFont="1" applyBorder="1"/>
    <xf numFmtId="0" fontId="10" fillId="0" borderId="7" xfId="1" applyFont="1" applyBorder="1"/>
    <xf numFmtId="0" fontId="3" fillId="0" borderId="12" xfId="1" applyFont="1" applyBorder="1"/>
    <xf numFmtId="0" fontId="3" fillId="0" borderId="13" xfId="1" applyFont="1" applyBorder="1"/>
    <xf numFmtId="0" fontId="3" fillId="0" borderId="7" xfId="1" applyFont="1" applyBorder="1"/>
    <xf numFmtId="0" fontId="9" fillId="0" borderId="0" xfId="1" applyFont="1"/>
    <xf numFmtId="0" fontId="9" fillId="0" borderId="0" xfId="1" applyFont="1" applyAlignment="1">
      <alignment horizontal="right"/>
    </xf>
    <xf numFmtId="164" fontId="9" fillId="0" borderId="5" xfId="3" applyNumberFormat="1" applyFont="1" applyBorder="1"/>
    <xf numFmtId="164" fontId="11" fillId="0" borderId="5" xfId="3" applyNumberFormat="1" applyFont="1" applyBorder="1"/>
    <xf numFmtId="164" fontId="10" fillId="0" borderId="5" xfId="3" applyNumberFormat="1" applyFont="1" applyBorder="1"/>
    <xf numFmtId="164" fontId="10" fillId="0" borderId="6" xfId="3" applyNumberFormat="1" applyFont="1" applyBorder="1"/>
    <xf numFmtId="164" fontId="9" fillId="0" borderId="7" xfId="3" applyNumberFormat="1" applyFont="1" applyBorder="1"/>
    <xf numFmtId="0" fontId="1" fillId="0" borderId="0" xfId="4"/>
    <xf numFmtId="0" fontId="2" fillId="0" borderId="0" xfId="4" applyFont="1"/>
    <xf numFmtId="0" fontId="3" fillId="0" borderId="0" xfId="4" applyFont="1"/>
    <xf numFmtId="0" fontId="2" fillId="0" borderId="0" xfId="4" applyFont="1" applyAlignment="1">
      <alignment horizontal="right"/>
    </xf>
    <xf numFmtId="0" fontId="6" fillId="0" borderId="0" xfId="4" applyFont="1"/>
    <xf numFmtId="0" fontId="3" fillId="0" borderId="3" xfId="4" applyFont="1" applyBorder="1" applyAlignment="1">
      <alignment horizontal="center"/>
    </xf>
    <xf numFmtId="0" fontId="10" fillId="0" borderId="5" xfId="4" applyFont="1" applyBorder="1"/>
    <xf numFmtId="0" fontId="9" fillId="0" borderId="5" xfId="4" applyFont="1" applyBorder="1"/>
    <xf numFmtId="0" fontId="10" fillId="0" borderId="5" xfId="4" applyFont="1" applyBorder="1" applyAlignment="1">
      <alignment horizontal="center"/>
    </xf>
    <xf numFmtId="164" fontId="11" fillId="0" borderId="5" xfId="5" applyNumberFormat="1" applyFont="1" applyBorder="1"/>
    <xf numFmtId="164" fontId="10" fillId="0" borderId="5" xfId="5" applyNumberFormat="1" applyFont="1" applyBorder="1"/>
    <xf numFmtId="0" fontId="10" fillId="0" borderId="7" xfId="4" applyFont="1" applyBorder="1" applyAlignment="1">
      <alignment horizontal="center"/>
    </xf>
    <xf numFmtId="0" fontId="10" fillId="0" borderId="0" xfId="4" applyFont="1"/>
    <xf numFmtId="0" fontId="3" fillId="0" borderId="4" xfId="4" applyFont="1" applyBorder="1"/>
    <xf numFmtId="0" fontId="3" fillId="0" borderId="5" xfId="4" applyFont="1" applyBorder="1"/>
    <xf numFmtId="0" fontId="10" fillId="0" borderId="7" xfId="4" applyFont="1" applyBorder="1"/>
    <xf numFmtId="0" fontId="9" fillId="0" borderId="0" xfId="4" applyFont="1"/>
    <xf numFmtId="0" fontId="9" fillId="0" borderId="0" xfId="4" applyFont="1" applyAlignment="1">
      <alignment horizontal="right"/>
    </xf>
    <xf numFmtId="0" fontId="10" fillId="0" borderId="1" xfId="4" applyFont="1" applyBorder="1" applyAlignment="1">
      <alignment horizontal="center"/>
    </xf>
    <xf numFmtId="0" fontId="10" fillId="0" borderId="2" xfId="4" applyFont="1" applyBorder="1" applyAlignment="1">
      <alignment horizontal="center"/>
    </xf>
    <xf numFmtId="0" fontId="10" fillId="0" borderId="3" xfId="4" applyFont="1" applyBorder="1" applyAlignment="1">
      <alignment horizontal="center"/>
    </xf>
    <xf numFmtId="164" fontId="10" fillId="0" borderId="7" xfId="5" applyNumberFormat="1" applyFont="1" applyBorder="1"/>
    <xf numFmtId="0" fontId="13" fillId="0" borderId="0" xfId="4" applyFont="1"/>
    <xf numFmtId="0" fontId="9" fillId="0" borderId="1" xfId="4" applyFont="1" applyBorder="1" applyAlignment="1">
      <alignment horizontal="center"/>
    </xf>
    <xf numFmtId="0" fontId="9" fillId="0" borderId="2" xfId="4" applyFont="1" applyBorder="1" applyAlignment="1">
      <alignment horizontal="center"/>
    </xf>
    <xf numFmtId="164" fontId="3" fillId="0" borderId="5" xfId="5" applyNumberFormat="1" applyFont="1" applyBorder="1"/>
    <xf numFmtId="0" fontId="13" fillId="0" borderId="5" xfId="4" applyFont="1" applyBorder="1"/>
    <xf numFmtId="0" fontId="10" fillId="0" borderId="5" xfId="4" quotePrefix="1" applyFont="1" applyBorder="1" applyAlignment="1">
      <alignment horizontal="center"/>
    </xf>
    <xf numFmtId="164" fontId="13" fillId="0" borderId="5" xfId="5" applyNumberFormat="1" applyFont="1" applyBorder="1"/>
    <xf numFmtId="0" fontId="11" fillId="0" borderId="5" xfId="4" applyFont="1" applyBorder="1"/>
    <xf numFmtId="164" fontId="10" fillId="0" borderId="0" xfId="5" applyNumberFormat="1" applyFont="1"/>
    <xf numFmtId="0" fontId="1" fillId="0" borderId="0" xfId="6"/>
    <xf numFmtId="0" fontId="2" fillId="0" borderId="0" xfId="6" applyFont="1"/>
    <xf numFmtId="0" fontId="3" fillId="0" borderId="0" xfId="6" applyFont="1"/>
    <xf numFmtId="0" fontId="6" fillId="0" borderId="0" xfId="6" applyFont="1"/>
    <xf numFmtId="0" fontId="10" fillId="0" borderId="5" xfId="6" applyFont="1" applyBorder="1"/>
    <xf numFmtId="0" fontId="10" fillId="0" borderId="5" xfId="6" applyFont="1" applyBorder="1" applyAlignment="1">
      <alignment horizontal="center"/>
    </xf>
    <xf numFmtId="164" fontId="10" fillId="0" borderId="5" xfId="7" applyNumberFormat="1" applyFont="1" applyBorder="1"/>
    <xf numFmtId="0" fontId="10" fillId="0" borderId="7" xfId="6" applyFont="1" applyBorder="1" applyAlignment="1">
      <alignment horizontal="center"/>
    </xf>
    <xf numFmtId="0" fontId="10" fillId="0" borderId="0" xfId="6" applyFont="1"/>
    <xf numFmtId="0" fontId="10" fillId="0" borderId="4" xfId="6" applyFont="1" applyBorder="1"/>
    <xf numFmtId="0" fontId="10" fillId="0" borderId="7" xfId="6" applyFont="1" applyBorder="1"/>
    <xf numFmtId="0" fontId="9" fillId="0" borderId="0" xfId="6" applyFont="1"/>
    <xf numFmtId="0" fontId="10" fillId="0" borderId="1" xfId="6" applyFont="1" applyBorder="1"/>
    <xf numFmtId="0" fontId="10" fillId="0" borderId="1" xfId="6" applyFont="1" applyBorder="1" applyAlignment="1">
      <alignment horizontal="center"/>
    </xf>
    <xf numFmtId="0" fontId="9" fillId="0" borderId="15" xfId="6" applyFont="1" applyBorder="1" applyAlignment="1">
      <alignment horizontal="center"/>
    </xf>
    <xf numFmtId="0" fontId="10" fillId="0" borderId="15" xfId="6" applyFont="1" applyBorder="1" applyAlignment="1">
      <alignment horizontal="center"/>
    </xf>
    <xf numFmtId="0" fontId="10" fillId="0" borderId="16" xfId="6" applyFont="1" applyBorder="1"/>
    <xf numFmtId="0" fontId="10" fillId="0" borderId="17" xfId="6" applyFont="1" applyBorder="1"/>
    <xf numFmtId="0" fontId="10" fillId="0" borderId="2" xfId="6" applyFont="1" applyBorder="1"/>
    <xf numFmtId="0" fontId="10" fillId="0" borderId="2" xfId="6" applyFont="1" applyBorder="1" applyAlignment="1">
      <alignment horizontal="center"/>
    </xf>
    <xf numFmtId="0" fontId="10" fillId="0" borderId="3" xfId="6" applyFont="1" applyBorder="1" applyAlignment="1">
      <alignment horizontal="center"/>
    </xf>
    <xf numFmtId="0" fontId="10" fillId="0" borderId="4" xfId="6" applyFont="1" applyBorder="1" applyAlignment="1">
      <alignment horizontal="center"/>
    </xf>
    <xf numFmtId="164" fontId="10" fillId="0" borderId="4" xfId="7" applyNumberFormat="1" applyFont="1" applyBorder="1"/>
    <xf numFmtId="164" fontId="10" fillId="0" borderId="7" xfId="7" applyNumberFormat="1" applyFont="1" applyBorder="1"/>
    <xf numFmtId="0" fontId="13" fillId="0" borderId="0" xfId="6" applyFont="1"/>
    <xf numFmtId="0" fontId="9" fillId="0" borderId="0" xfId="0" applyFont="1" applyAlignment="1">
      <alignment horizontal="center"/>
    </xf>
    <xf numFmtId="0" fontId="10" fillId="0" borderId="0" xfId="0" applyFont="1"/>
    <xf numFmtId="0" fontId="9" fillId="0" borderId="0" xfId="0" applyFont="1" applyAlignment="1"/>
    <xf numFmtId="0" fontId="11" fillId="0" borderId="0" xfId="0" applyFont="1" applyAlignment="1"/>
    <xf numFmtId="0" fontId="9" fillId="0" borderId="0" xfId="0" applyFont="1"/>
    <xf numFmtId="43" fontId="10" fillId="0" borderId="0" xfId="2" applyFont="1"/>
    <xf numFmtId="0" fontId="11" fillId="0" borderId="0" xfId="0" applyFont="1"/>
    <xf numFmtId="0" fontId="11" fillId="0" borderId="0" xfId="0" applyFont="1" applyAlignment="1">
      <alignment horizontal="left"/>
    </xf>
    <xf numFmtId="0" fontId="13" fillId="0" borderId="0" xfId="0" applyFont="1"/>
    <xf numFmtId="0" fontId="9" fillId="0" borderId="23" xfId="0" applyFont="1" applyBorder="1"/>
    <xf numFmtId="0" fontId="9" fillId="0" borderId="25" xfId="0" applyFont="1" applyBorder="1"/>
    <xf numFmtId="14" fontId="9" fillId="0" borderId="22" xfId="0" quotePrefix="1" applyNumberFormat="1" applyFont="1" applyBorder="1" applyAlignment="1">
      <alignment horizontal="center"/>
    </xf>
    <xf numFmtId="0" fontId="10" fillId="0" borderId="23" xfId="0" applyFont="1" applyBorder="1"/>
    <xf numFmtId="0" fontId="10" fillId="0" borderId="25" xfId="0" applyFont="1" applyBorder="1"/>
    <xf numFmtId="164" fontId="10" fillId="0" borderId="22" xfId="2" applyNumberFormat="1" applyFont="1" applyBorder="1"/>
    <xf numFmtId="0" fontId="13" fillId="0" borderId="23" xfId="0" applyFont="1" applyBorder="1"/>
    <xf numFmtId="0" fontId="9" fillId="0" borderId="23" xfId="0" applyFont="1" applyBorder="1" applyAlignment="1">
      <alignment horizontal="center"/>
    </xf>
    <xf numFmtId="0" fontId="9" fillId="0" borderId="25" xfId="0" applyFont="1" applyBorder="1" applyAlignment="1">
      <alignment horizontal="center"/>
    </xf>
    <xf numFmtId="164" fontId="9" fillId="0" borderId="22" xfId="2" applyNumberFormat="1" applyFont="1" applyBorder="1"/>
    <xf numFmtId="0" fontId="9" fillId="0" borderId="23" xfId="0" applyFont="1" applyBorder="1" applyAlignment="1">
      <alignment horizontal="left"/>
    </xf>
    <xf numFmtId="0" fontId="9" fillId="0" borderId="25" xfId="0" applyFont="1" applyBorder="1" applyAlignment="1">
      <alignment horizontal="left"/>
    </xf>
    <xf numFmtId="0" fontId="10" fillId="0" borderId="23" xfId="0" applyFont="1" applyBorder="1" applyAlignment="1">
      <alignment horizontal="left"/>
    </xf>
    <xf numFmtId="0" fontId="10" fillId="0" borderId="25" xfId="0" applyFont="1" applyBorder="1" applyAlignment="1">
      <alignment horizontal="center"/>
    </xf>
    <xf numFmtId="0" fontId="10" fillId="0" borderId="22" xfId="0" applyFont="1" applyBorder="1" applyAlignment="1">
      <alignment horizontal="center"/>
    </xf>
    <xf numFmtId="164" fontId="10" fillId="0" borderId="25" xfId="2" applyNumberFormat="1" applyFont="1" applyBorder="1" applyAlignment="1">
      <alignment horizontal="left"/>
    </xf>
    <xf numFmtId="164" fontId="10" fillId="0" borderId="22" xfId="2" applyNumberFormat="1" applyFont="1" applyBorder="1" applyAlignment="1">
      <alignment horizontal="left"/>
    </xf>
    <xf numFmtId="0" fontId="10" fillId="0" borderId="25" xfId="0" applyFont="1" applyBorder="1" applyAlignment="1">
      <alignment horizontal="left"/>
    </xf>
    <xf numFmtId="164" fontId="10" fillId="0" borderId="22" xfId="2" quotePrefix="1" applyNumberFormat="1" applyFont="1" applyBorder="1" applyAlignment="1">
      <alignment horizontal="center"/>
    </xf>
    <xf numFmtId="0" fontId="10" fillId="0" borderId="22" xfId="0" applyFont="1" applyBorder="1"/>
    <xf numFmtId="0" fontId="10" fillId="0" borderId="1" xfId="0" applyFont="1" applyBorder="1" applyAlignment="1">
      <alignment horizontal="center"/>
    </xf>
    <xf numFmtId="0" fontId="10" fillId="0" borderId="2" xfId="0" applyFont="1" applyBorder="1" applyAlignment="1">
      <alignment horizontal="center"/>
    </xf>
    <xf numFmtId="0" fontId="9" fillId="0" borderId="4" xfId="0" applyFont="1" applyBorder="1"/>
    <xf numFmtId="0" fontId="10" fillId="0" borderId="4" xfId="0" applyFont="1" applyBorder="1"/>
    <xf numFmtId="0" fontId="10" fillId="0" borderId="5" xfId="0" applyFont="1" applyBorder="1"/>
    <xf numFmtId="0" fontId="9" fillId="0" borderId="5" xfId="0" applyFont="1" applyBorder="1"/>
    <xf numFmtId="0" fontId="10" fillId="0" borderId="7" xfId="0" applyFont="1" applyBorder="1"/>
    <xf numFmtId="164" fontId="10" fillId="0" borderId="7" xfId="2" applyNumberFormat="1" applyFont="1" applyBorder="1"/>
    <xf numFmtId="0" fontId="9" fillId="0" borderId="0" xfId="0" quotePrefix="1" applyFont="1" applyAlignment="1">
      <alignment horizontal="center"/>
    </xf>
    <xf numFmtId="164" fontId="10" fillId="0" borderId="0" xfId="2" applyNumberFormat="1" applyFont="1"/>
    <xf numFmtId="0" fontId="10" fillId="0" borderId="2" xfId="0" applyFont="1" applyBorder="1"/>
    <xf numFmtId="164" fontId="9" fillId="0" borderId="0" xfId="2" applyNumberFormat="1" applyFont="1"/>
    <xf numFmtId="0" fontId="9" fillId="0" borderId="0" xfId="0" applyFont="1" applyBorder="1"/>
    <xf numFmtId="0" fontId="10" fillId="0" borderId="0" xfId="0" applyFont="1" applyBorder="1"/>
    <xf numFmtId="0" fontId="10" fillId="0" borderId="24" xfId="0" applyFont="1" applyBorder="1"/>
    <xf numFmtId="14" fontId="9" fillId="0" borderId="22" xfId="0" applyNumberFormat="1" applyFont="1" applyBorder="1" applyAlignment="1">
      <alignment horizontal="center"/>
    </xf>
    <xf numFmtId="0" fontId="9" fillId="0" borderId="28" xfId="0" applyFont="1" applyBorder="1" applyAlignment="1">
      <alignment horizontal="center"/>
    </xf>
    <xf numFmtId="0" fontId="10" fillId="0" borderId="29" xfId="0" applyFont="1" applyBorder="1"/>
    <xf numFmtId="0" fontId="10" fillId="0" borderId="30" xfId="0" applyFont="1" applyBorder="1"/>
    <xf numFmtId="164" fontId="9" fillId="0" borderId="31" xfId="2" applyNumberFormat="1" applyFont="1" applyBorder="1"/>
    <xf numFmtId="164" fontId="10" fillId="0" borderId="31" xfId="2" applyNumberFormat="1" applyFont="1" applyBorder="1"/>
    <xf numFmtId="0" fontId="10" fillId="0" borderId="25" xfId="0" applyFont="1" applyBorder="1" applyAlignment="1">
      <alignment horizontal="right"/>
    </xf>
    <xf numFmtId="0" fontId="10" fillId="0" borderId="22" xfId="0" applyFont="1" applyBorder="1" applyAlignment="1">
      <alignment horizontal="right"/>
    </xf>
    <xf numFmtId="164" fontId="2" fillId="0" borderId="22" xfId="2" applyNumberFormat="1" applyFont="1" applyBorder="1"/>
    <xf numFmtId="0" fontId="10" fillId="0" borderId="23" xfId="0" applyFont="1" applyBorder="1" applyAlignment="1"/>
    <xf numFmtId="0" fontId="10" fillId="0" borderId="0" xfId="0" applyFont="1" applyBorder="1" applyAlignment="1">
      <alignment horizontal="left"/>
    </xf>
    <xf numFmtId="164" fontId="10" fillId="0" borderId="0" xfId="2" applyNumberFormat="1" applyFont="1" applyBorder="1"/>
    <xf numFmtId="164" fontId="10" fillId="0" borderId="25" xfId="2" applyNumberFormat="1" applyFont="1" applyBorder="1"/>
    <xf numFmtId="164" fontId="9" fillId="0" borderId="25" xfId="2" applyNumberFormat="1" applyFont="1" applyBorder="1"/>
    <xf numFmtId="0" fontId="9" fillId="0" borderId="22" xfId="0" applyFont="1" applyBorder="1" applyAlignment="1">
      <alignment horizontal="left"/>
    </xf>
    <xf numFmtId="0" fontId="9" fillId="0" borderId="0" xfId="0" applyFont="1" applyBorder="1" applyAlignment="1">
      <alignment horizontal="center"/>
    </xf>
    <xf numFmtId="0" fontId="10" fillId="0" borderId="18" xfId="0" applyFont="1" applyBorder="1"/>
    <xf numFmtId="0" fontId="9" fillId="0" borderId="1" xfId="0" applyFont="1" applyBorder="1" applyAlignment="1">
      <alignment horizontal="center"/>
    </xf>
    <xf numFmtId="0" fontId="9" fillId="0" borderId="14" xfId="0" applyFont="1" applyBorder="1" applyAlignment="1">
      <alignment horizontal="center"/>
    </xf>
    <xf numFmtId="0" fontId="10" fillId="0" borderId="16" xfId="0" applyFont="1" applyBorder="1"/>
    <xf numFmtId="0" fontId="9" fillId="0" borderId="17" xfId="0" applyFont="1" applyBorder="1" applyAlignment="1">
      <alignment horizontal="center"/>
    </xf>
    <xf numFmtId="0" fontId="9" fillId="0" borderId="2" xfId="0" applyFont="1" applyBorder="1" applyAlignment="1">
      <alignment horizontal="center"/>
    </xf>
    <xf numFmtId="0" fontId="9" fillId="0" borderId="8" xfId="0" applyFont="1" applyBorder="1"/>
    <xf numFmtId="164" fontId="9" fillId="0" borderId="4" xfId="2" applyNumberFormat="1" applyFont="1" applyBorder="1"/>
    <xf numFmtId="164" fontId="9" fillId="0" borderId="9" xfId="2" applyNumberFormat="1" applyFont="1" applyBorder="1"/>
    <xf numFmtId="0" fontId="9" fillId="0" borderId="10" xfId="0" applyFont="1" applyBorder="1"/>
    <xf numFmtId="0" fontId="10" fillId="0" borderId="10" xfId="0" applyFont="1" applyBorder="1"/>
    <xf numFmtId="0" fontId="10" fillId="0" borderId="11" xfId="0" applyFont="1" applyBorder="1"/>
    <xf numFmtId="0" fontId="3" fillId="0" borderId="10" xfId="0" applyFont="1" applyBorder="1"/>
    <xf numFmtId="164" fontId="10" fillId="0" borderId="11" xfId="2" applyNumberFormat="1" applyFont="1" applyBorder="1"/>
    <xf numFmtId="164" fontId="9" fillId="0" borderId="11" xfId="2" applyNumberFormat="1" applyFont="1" applyBorder="1"/>
    <xf numFmtId="0" fontId="10" fillId="0" borderId="19" xfId="0" applyFont="1" applyBorder="1"/>
    <xf numFmtId="0" fontId="10" fillId="0" borderId="6" xfId="0" applyFont="1" applyBorder="1"/>
    <xf numFmtId="0" fontId="10" fillId="0" borderId="20" xfId="0" applyFont="1" applyBorder="1"/>
    <xf numFmtId="0" fontId="9" fillId="0" borderId="19" xfId="0" applyFont="1" applyBorder="1"/>
    <xf numFmtId="164" fontId="9" fillId="0" borderId="6" xfId="2" applyNumberFormat="1" applyFont="1" applyBorder="1"/>
    <xf numFmtId="0" fontId="10" fillId="0" borderId="21" xfId="0" applyFont="1" applyBorder="1"/>
    <xf numFmtId="0" fontId="9" fillId="0" borderId="22" xfId="0" applyFont="1" applyBorder="1"/>
    <xf numFmtId="10" fontId="10" fillId="0" borderId="22" xfId="0" applyNumberFormat="1" applyFont="1" applyBorder="1" applyAlignment="1">
      <alignment horizontal="left"/>
    </xf>
    <xf numFmtId="0" fontId="10" fillId="0" borderId="23" xfId="0" applyFont="1" applyFill="1" applyBorder="1"/>
    <xf numFmtId="0" fontId="10" fillId="0" borderId="22" xfId="0" applyFont="1" applyFill="1" applyBorder="1"/>
    <xf numFmtId="9" fontId="9" fillId="0" borderId="22" xfId="2" applyNumberFormat="1" applyFont="1" applyBorder="1" applyAlignment="1">
      <alignment horizontal="left"/>
    </xf>
    <xf numFmtId="0" fontId="9" fillId="0" borderId="22" xfId="0" applyFont="1" applyBorder="1" applyAlignment="1">
      <alignment horizontal="center"/>
    </xf>
    <xf numFmtId="0" fontId="9" fillId="0" borderId="0" xfId="0" applyFont="1" applyAlignment="1">
      <alignment horizontal="right"/>
    </xf>
    <xf numFmtId="0" fontId="9" fillId="0" borderId="26" xfId="1" applyFont="1" applyBorder="1" applyAlignment="1">
      <alignment horizontal="center"/>
    </xf>
    <xf numFmtId="0" fontId="9" fillId="0" borderId="27" xfId="1" applyFont="1" applyBorder="1" applyAlignment="1">
      <alignment horizontal="center"/>
    </xf>
    <xf numFmtId="0" fontId="4" fillId="0" borderId="0" xfId="1" applyFont="1" applyAlignment="1">
      <alignment horizontal="center"/>
    </xf>
    <xf numFmtId="0" fontId="5" fillId="0" borderId="0" xfId="1" applyFont="1" applyAlignment="1">
      <alignment horizontal="center"/>
    </xf>
    <xf numFmtId="0" fontId="8" fillId="0" borderId="0" xfId="1" applyFont="1" applyAlignment="1">
      <alignment horizontal="center"/>
    </xf>
    <xf numFmtId="0" fontId="4" fillId="0" borderId="0" xfId="4" applyFont="1" applyAlignment="1">
      <alignment horizontal="center"/>
    </xf>
    <xf numFmtId="0" fontId="13" fillId="0" borderId="0" xfId="4" applyFont="1" applyAlignment="1">
      <alignment horizontal="center"/>
    </xf>
    <xf numFmtId="0" fontId="8" fillId="0" borderId="0" xfId="4" applyFont="1" applyAlignment="1">
      <alignment horizontal="center"/>
    </xf>
    <xf numFmtId="0" fontId="9" fillId="0" borderId="26" xfId="4" applyFont="1" applyBorder="1" applyAlignment="1">
      <alignment horizontal="center"/>
    </xf>
    <xf numFmtId="0" fontId="9" fillId="0" borderId="27" xfId="4" applyFont="1" applyBorder="1" applyAlignment="1">
      <alignment horizontal="center"/>
    </xf>
    <xf numFmtId="0" fontId="9" fillId="0" borderId="16" xfId="6" applyFont="1" applyBorder="1" applyAlignment="1">
      <alignment horizontal="center"/>
    </xf>
    <xf numFmtId="0" fontId="9" fillId="0" borderId="17" xfId="6" applyFont="1" applyBorder="1" applyAlignment="1">
      <alignment horizontal="center"/>
    </xf>
    <xf numFmtId="0" fontId="9" fillId="0" borderId="0" xfId="6" applyFont="1" applyAlignment="1">
      <alignment horizontal="center"/>
    </xf>
    <xf numFmtId="0" fontId="4" fillId="0" borderId="0" xfId="6" applyFont="1" applyAlignment="1">
      <alignment horizontal="center"/>
    </xf>
    <xf numFmtId="0" fontId="12" fillId="0" borderId="0" xfId="6" applyFont="1" applyAlignment="1">
      <alignment horizontal="center"/>
    </xf>
    <xf numFmtId="0" fontId="9" fillId="0" borderId="18" xfId="6" applyFont="1" applyBorder="1" applyAlignment="1">
      <alignment horizontal="center"/>
    </xf>
    <xf numFmtId="0" fontId="9" fillId="0" borderId="14" xfId="6" applyFont="1" applyBorder="1" applyAlignment="1">
      <alignment horizontal="center"/>
    </xf>
    <xf numFmtId="0" fontId="4" fillId="0" borderId="0" xfId="0" applyFont="1" applyAlignment="1">
      <alignment horizontal="center"/>
    </xf>
    <xf numFmtId="0" fontId="14" fillId="0" borderId="0" xfId="0" applyFont="1" applyAlignment="1">
      <alignment horizontal="center"/>
    </xf>
    <xf numFmtId="0" fontId="9" fillId="0" borderId="0" xfId="0" applyFont="1" applyAlignment="1">
      <alignment horizontal="center"/>
    </xf>
  </cellXfs>
  <cellStyles count="12">
    <cellStyle name="Comma 2" xfId="2"/>
    <cellStyle name="Comma 3" xfId="3"/>
    <cellStyle name="Comma 4" xfId="5"/>
    <cellStyle name="Comma 5" xfId="7"/>
    <cellStyle name="Comma 6" xfId="9"/>
    <cellStyle name="Comma 7" xfId="11"/>
    <cellStyle name="Normal" xfId="0" builtinId="0"/>
    <cellStyle name="Normal 2" xfId="1"/>
    <cellStyle name="Normal 4" xfId="4"/>
    <cellStyle name="Normal 5" xfId="6"/>
    <cellStyle name="Normal 6" xfId="8"/>
    <cellStyle name="Normal 7" xfId="1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128"/>
  <sheetViews>
    <sheetView tabSelected="1" workbookViewId="0">
      <selection activeCell="B3" sqref="B3"/>
    </sheetView>
  </sheetViews>
  <sheetFormatPr defaultRowHeight="15"/>
  <cols>
    <col min="1" max="1" width="70.42578125" customWidth="1"/>
    <col min="4" max="4" width="19" customWidth="1"/>
    <col min="5" max="5" width="23.28515625" customWidth="1"/>
  </cols>
  <sheetData>
    <row r="1" spans="1:5">
      <c r="A1" s="2" t="s">
        <v>0</v>
      </c>
      <c r="B1" s="1"/>
      <c r="C1" s="1"/>
      <c r="D1" s="4" t="s">
        <v>1</v>
      </c>
      <c r="E1" s="1"/>
    </row>
    <row r="2" spans="1:5">
      <c r="A2" s="2" t="s">
        <v>2</v>
      </c>
      <c r="B2" s="1"/>
      <c r="C2" s="1"/>
      <c r="D2" s="3" t="s">
        <v>3</v>
      </c>
      <c r="E2" s="1"/>
    </row>
    <row r="3" spans="1:5">
      <c r="A3" s="2" t="s">
        <v>4</v>
      </c>
      <c r="B3" s="1"/>
      <c r="C3" s="1"/>
      <c r="D3" s="3" t="s">
        <v>5</v>
      </c>
      <c r="E3" s="1"/>
    </row>
    <row r="6" spans="1:5" ht="18.75">
      <c r="A6" s="192" t="s">
        <v>6</v>
      </c>
      <c r="B6" s="192"/>
      <c r="C6" s="192"/>
      <c r="D6" s="192"/>
      <c r="E6" s="192"/>
    </row>
    <row r="7" spans="1:5" ht="18.75">
      <c r="A7" s="192" t="s">
        <v>7</v>
      </c>
      <c r="B7" s="192"/>
      <c r="C7" s="192"/>
      <c r="D7" s="192"/>
      <c r="E7" s="192"/>
    </row>
    <row r="8" spans="1:5" ht="15.75">
      <c r="A8" s="193" t="s">
        <v>8</v>
      </c>
      <c r="B8" s="193"/>
      <c r="C8" s="193"/>
      <c r="D8" s="193"/>
      <c r="E8" s="193"/>
    </row>
    <row r="9" spans="1:5">
      <c r="A9" s="1"/>
      <c r="B9" s="1"/>
      <c r="C9" s="1"/>
      <c r="D9" s="1"/>
      <c r="E9" s="5" t="s">
        <v>9</v>
      </c>
    </row>
    <row r="10" spans="1:5" ht="15.75">
      <c r="A10" s="6"/>
      <c r="B10" s="6"/>
      <c r="C10" s="7" t="s">
        <v>10</v>
      </c>
      <c r="D10" s="6"/>
      <c r="E10" s="6"/>
    </row>
    <row r="11" spans="1:5" ht="15.75">
      <c r="A11" s="8" t="s">
        <v>11</v>
      </c>
      <c r="B11" s="9" t="s">
        <v>12</v>
      </c>
      <c r="C11" s="9" t="s">
        <v>13</v>
      </c>
      <c r="D11" s="8" t="s">
        <v>14</v>
      </c>
      <c r="E11" s="8" t="s">
        <v>472</v>
      </c>
    </row>
    <row r="12" spans="1:5">
      <c r="A12" s="10">
        <v>1</v>
      </c>
      <c r="B12" s="10">
        <v>2</v>
      </c>
      <c r="C12" s="10">
        <v>3</v>
      </c>
      <c r="D12" s="10">
        <v>4</v>
      </c>
      <c r="E12" s="10">
        <v>5</v>
      </c>
    </row>
    <row r="13" spans="1:5">
      <c r="A13" s="11"/>
      <c r="B13" s="11"/>
      <c r="C13" s="11"/>
      <c r="D13" s="11"/>
      <c r="E13" s="11"/>
    </row>
    <row r="14" spans="1:5">
      <c r="A14" s="12" t="s">
        <v>16</v>
      </c>
      <c r="B14" s="13"/>
      <c r="C14" s="13"/>
      <c r="D14" s="13"/>
      <c r="E14" s="13"/>
    </row>
    <row r="15" spans="1:5">
      <c r="A15" s="14" t="s">
        <v>17</v>
      </c>
      <c r="B15" s="12">
        <v>100</v>
      </c>
      <c r="C15" s="15"/>
      <c r="D15" s="16">
        <v>198482549103</v>
      </c>
      <c r="E15" s="41">
        <v>230774197853</v>
      </c>
    </row>
    <row r="16" spans="1:5">
      <c r="A16" s="14" t="s">
        <v>18</v>
      </c>
      <c r="B16" s="12">
        <v>110</v>
      </c>
      <c r="C16" s="15"/>
      <c r="D16" s="17">
        <v>5728535447</v>
      </c>
      <c r="E16" s="42">
        <v>5498177409</v>
      </c>
    </row>
    <row r="17" spans="1:5">
      <c r="A17" s="13" t="s">
        <v>19</v>
      </c>
      <c r="B17" s="15">
        <v>111</v>
      </c>
      <c r="C17" s="15" t="s">
        <v>20</v>
      </c>
      <c r="D17" s="18">
        <v>5728535447</v>
      </c>
      <c r="E17" s="43">
        <v>5498177409</v>
      </c>
    </row>
    <row r="18" spans="1:5">
      <c r="A18" s="13" t="s">
        <v>21</v>
      </c>
      <c r="B18" s="15">
        <v>112</v>
      </c>
      <c r="C18" s="15"/>
      <c r="D18" s="18"/>
      <c r="E18" s="43"/>
    </row>
    <row r="19" spans="1:5">
      <c r="A19" s="14" t="s">
        <v>22</v>
      </c>
      <c r="B19" s="12">
        <v>120</v>
      </c>
      <c r="C19" s="15" t="s">
        <v>23</v>
      </c>
      <c r="D19" s="17">
        <v>119736516000</v>
      </c>
      <c r="E19" s="42">
        <v>127250699962</v>
      </c>
    </row>
    <row r="20" spans="1:5">
      <c r="A20" s="13" t="s">
        <v>24</v>
      </c>
      <c r="B20" s="15">
        <v>121</v>
      </c>
      <c r="C20" s="15"/>
      <c r="D20" s="18">
        <v>120734956120</v>
      </c>
      <c r="E20" s="43">
        <v>128462584926</v>
      </c>
    </row>
    <row r="21" spans="1:5">
      <c r="A21" s="13" t="s">
        <v>25</v>
      </c>
      <c r="B21" s="15">
        <v>129</v>
      </c>
      <c r="C21" s="15"/>
      <c r="D21" s="18">
        <v>-998440120</v>
      </c>
      <c r="E21" s="43">
        <v>-1211884964</v>
      </c>
    </row>
    <row r="22" spans="1:5">
      <c r="A22" s="14" t="s">
        <v>26</v>
      </c>
      <c r="B22" s="12">
        <v>130</v>
      </c>
      <c r="C22" s="15"/>
      <c r="D22" s="17">
        <v>63950641818</v>
      </c>
      <c r="E22" s="42">
        <v>89211194978</v>
      </c>
    </row>
    <row r="23" spans="1:5">
      <c r="A23" s="13" t="s">
        <v>27</v>
      </c>
      <c r="B23" s="15">
        <v>131</v>
      </c>
      <c r="C23" s="15"/>
      <c r="D23" s="18">
        <v>29363265165</v>
      </c>
      <c r="E23" s="43">
        <v>47714516114</v>
      </c>
    </row>
    <row r="24" spans="1:5">
      <c r="A24" s="13" t="s">
        <v>28</v>
      </c>
      <c r="B24" s="15">
        <v>132</v>
      </c>
      <c r="C24" s="15"/>
      <c r="D24" s="18">
        <v>31987614479</v>
      </c>
      <c r="E24" s="43">
        <v>39523659013</v>
      </c>
    </row>
    <row r="25" spans="1:5">
      <c r="A25" s="13" t="s">
        <v>29</v>
      </c>
      <c r="B25" s="15">
        <v>133</v>
      </c>
      <c r="C25" s="15"/>
      <c r="D25" s="18"/>
      <c r="E25" s="43"/>
    </row>
    <row r="26" spans="1:5">
      <c r="A26" s="13" t="s">
        <v>30</v>
      </c>
      <c r="B26" s="15">
        <v>134</v>
      </c>
      <c r="C26" s="15"/>
      <c r="D26" s="18"/>
      <c r="E26" s="43"/>
    </row>
    <row r="27" spans="1:5">
      <c r="A27" s="13" t="s">
        <v>31</v>
      </c>
      <c r="B27" s="15">
        <v>135</v>
      </c>
      <c r="C27" s="15" t="s">
        <v>32</v>
      </c>
      <c r="D27" s="18">
        <v>2599762174</v>
      </c>
      <c r="E27" s="43">
        <v>1973019851</v>
      </c>
    </row>
    <row r="28" spans="1:5">
      <c r="A28" s="13" t="s">
        <v>33</v>
      </c>
      <c r="B28" s="15">
        <v>139</v>
      </c>
      <c r="C28" s="15"/>
      <c r="D28" s="18"/>
      <c r="E28" s="43"/>
    </row>
    <row r="29" spans="1:5">
      <c r="A29" s="14" t="s">
        <v>34</v>
      </c>
      <c r="B29" s="12">
        <v>140</v>
      </c>
      <c r="C29" s="15"/>
      <c r="D29" s="17">
        <v>11059388</v>
      </c>
      <c r="E29" s="42">
        <v>4864214</v>
      </c>
    </row>
    <row r="30" spans="1:5">
      <c r="A30" s="13" t="s">
        <v>35</v>
      </c>
      <c r="B30" s="15">
        <v>141</v>
      </c>
      <c r="C30" s="15"/>
      <c r="D30" s="18">
        <v>11059388</v>
      </c>
      <c r="E30" s="43">
        <v>4864214</v>
      </c>
    </row>
    <row r="31" spans="1:5">
      <c r="A31" s="13" t="s">
        <v>36</v>
      </c>
      <c r="B31" s="15">
        <v>149</v>
      </c>
      <c r="C31" s="15"/>
      <c r="D31" s="18"/>
      <c r="E31" s="43"/>
    </row>
    <row r="32" spans="1:5">
      <c r="A32" s="14" t="s">
        <v>37</v>
      </c>
      <c r="B32" s="12">
        <v>150</v>
      </c>
      <c r="C32" s="15"/>
      <c r="D32" s="17">
        <v>9055796450</v>
      </c>
      <c r="E32" s="42">
        <v>8809261290</v>
      </c>
    </row>
    <row r="33" spans="1:5">
      <c r="A33" s="13" t="s">
        <v>38</v>
      </c>
      <c r="B33" s="15">
        <v>151</v>
      </c>
      <c r="C33" s="15"/>
      <c r="D33" s="18"/>
      <c r="E33" s="43"/>
    </row>
    <row r="34" spans="1:5">
      <c r="A34" s="13" t="s">
        <v>39</v>
      </c>
      <c r="B34" s="15">
        <v>152</v>
      </c>
      <c r="C34" s="15"/>
      <c r="D34" s="18">
        <v>2029928480</v>
      </c>
      <c r="E34" s="43">
        <v>1285345920</v>
      </c>
    </row>
    <row r="35" spans="1:5">
      <c r="A35" s="13" t="s">
        <v>40</v>
      </c>
      <c r="B35" s="15">
        <v>158</v>
      </c>
      <c r="C35" s="15"/>
      <c r="D35" s="18">
        <v>7025867970</v>
      </c>
      <c r="E35" s="43">
        <v>7523915370</v>
      </c>
    </row>
    <row r="36" spans="1:5">
      <c r="A36" s="14" t="s">
        <v>41</v>
      </c>
      <c r="B36" s="12">
        <v>200</v>
      </c>
      <c r="C36" s="15"/>
      <c r="D36" s="16">
        <v>10092012815</v>
      </c>
      <c r="E36" s="41">
        <v>11657774869</v>
      </c>
    </row>
    <row r="37" spans="1:5">
      <c r="A37" s="14" t="s">
        <v>42</v>
      </c>
      <c r="B37" s="12">
        <v>210</v>
      </c>
      <c r="C37" s="15"/>
      <c r="D37" s="16">
        <v>0</v>
      </c>
      <c r="E37" s="41">
        <v>0</v>
      </c>
    </row>
    <row r="38" spans="1:5">
      <c r="A38" s="13" t="s">
        <v>43</v>
      </c>
      <c r="B38" s="15">
        <v>211</v>
      </c>
      <c r="C38" s="15"/>
      <c r="D38" s="18"/>
      <c r="E38" s="43"/>
    </row>
    <row r="39" spans="1:5">
      <c r="A39" s="13" t="s">
        <v>44</v>
      </c>
      <c r="B39" s="15">
        <v>212</v>
      </c>
      <c r="C39" s="15"/>
      <c r="D39" s="18"/>
      <c r="E39" s="43"/>
    </row>
    <row r="40" spans="1:5">
      <c r="A40" s="13" t="s">
        <v>45</v>
      </c>
      <c r="B40" s="15">
        <v>213</v>
      </c>
      <c r="C40" s="15" t="s">
        <v>46</v>
      </c>
      <c r="D40" s="18"/>
      <c r="E40" s="43"/>
    </row>
    <row r="41" spans="1:5">
      <c r="A41" s="13" t="s">
        <v>47</v>
      </c>
      <c r="B41" s="15">
        <v>218</v>
      </c>
      <c r="C41" s="15" t="s">
        <v>48</v>
      </c>
      <c r="D41" s="18"/>
      <c r="E41" s="43"/>
    </row>
    <row r="42" spans="1:5">
      <c r="A42" s="13" t="s">
        <v>49</v>
      </c>
      <c r="B42" s="15">
        <v>219</v>
      </c>
      <c r="C42" s="15"/>
      <c r="D42" s="18"/>
      <c r="E42" s="43"/>
    </row>
    <row r="43" spans="1:5">
      <c r="A43" s="14" t="s">
        <v>50</v>
      </c>
      <c r="B43" s="12">
        <v>220</v>
      </c>
      <c r="C43" s="15"/>
      <c r="D43" s="17">
        <v>9938946285</v>
      </c>
      <c r="E43" s="42">
        <v>11427844969</v>
      </c>
    </row>
    <row r="44" spans="1:5">
      <c r="A44" s="13" t="s">
        <v>51</v>
      </c>
      <c r="B44" s="15">
        <v>221</v>
      </c>
      <c r="C44" s="15" t="s">
        <v>52</v>
      </c>
      <c r="D44" s="18">
        <v>5353330623</v>
      </c>
      <c r="E44" s="43">
        <v>6426071745</v>
      </c>
    </row>
    <row r="45" spans="1:5">
      <c r="A45" s="13" t="s">
        <v>53</v>
      </c>
      <c r="B45" s="15">
        <v>222</v>
      </c>
      <c r="C45" s="15"/>
      <c r="D45" s="18">
        <v>33845313199</v>
      </c>
      <c r="E45" s="43">
        <v>33845313199</v>
      </c>
    </row>
    <row r="46" spans="1:5">
      <c r="A46" s="13" t="s">
        <v>54</v>
      </c>
      <c r="B46" s="15">
        <v>223</v>
      </c>
      <c r="C46" s="15"/>
      <c r="D46" s="18">
        <v>-28491982576</v>
      </c>
      <c r="E46" s="43">
        <v>-27419241454</v>
      </c>
    </row>
    <row r="47" spans="1:5">
      <c r="A47" s="13" t="s">
        <v>55</v>
      </c>
      <c r="B47" s="15">
        <v>224</v>
      </c>
      <c r="C47" s="15" t="s">
        <v>56</v>
      </c>
      <c r="D47" s="18">
        <v>0</v>
      </c>
      <c r="E47" s="43">
        <v>0</v>
      </c>
    </row>
    <row r="48" spans="1:5">
      <c r="A48" s="13" t="s">
        <v>53</v>
      </c>
      <c r="B48" s="15">
        <v>225</v>
      </c>
      <c r="C48" s="15"/>
      <c r="D48" s="18"/>
      <c r="E48" s="43"/>
    </row>
    <row r="49" spans="1:5">
      <c r="A49" s="13" t="s">
        <v>54</v>
      </c>
      <c r="B49" s="15">
        <v>226</v>
      </c>
      <c r="C49" s="15"/>
      <c r="D49" s="18"/>
      <c r="E49" s="43"/>
    </row>
    <row r="50" spans="1:5">
      <c r="A50" s="13" t="s">
        <v>57</v>
      </c>
      <c r="B50" s="15">
        <v>227</v>
      </c>
      <c r="C50" s="15" t="s">
        <v>58</v>
      </c>
      <c r="D50" s="18">
        <v>31500000</v>
      </c>
      <c r="E50" s="43">
        <v>52900289</v>
      </c>
    </row>
    <row r="51" spans="1:5">
      <c r="A51" s="13" t="s">
        <v>53</v>
      </c>
      <c r="B51" s="15">
        <v>228</v>
      </c>
      <c r="C51" s="15"/>
      <c r="D51" s="18">
        <v>92638622</v>
      </c>
      <c r="E51" s="43">
        <v>92638622</v>
      </c>
    </row>
    <row r="52" spans="1:5">
      <c r="A52" s="13" t="s">
        <v>54</v>
      </c>
      <c r="B52" s="15">
        <v>229</v>
      </c>
      <c r="C52" s="15"/>
      <c r="D52" s="18">
        <v>-61138622</v>
      </c>
      <c r="E52" s="43">
        <v>-39738333</v>
      </c>
    </row>
    <row r="53" spans="1:5">
      <c r="A53" s="13" t="s">
        <v>59</v>
      </c>
      <c r="B53" s="15">
        <v>230</v>
      </c>
      <c r="C53" s="15" t="s">
        <v>60</v>
      </c>
      <c r="D53" s="18">
        <v>4554115662</v>
      </c>
      <c r="E53" s="43">
        <v>4948872935</v>
      </c>
    </row>
    <row r="54" spans="1:5">
      <c r="A54" s="14" t="s">
        <v>61</v>
      </c>
      <c r="B54" s="12">
        <v>240</v>
      </c>
      <c r="C54" s="15" t="s">
        <v>62</v>
      </c>
      <c r="D54" s="18"/>
      <c r="E54" s="43">
        <v>0</v>
      </c>
    </row>
    <row r="55" spans="1:5">
      <c r="A55" s="13" t="s">
        <v>63</v>
      </c>
      <c r="B55" s="15">
        <v>241</v>
      </c>
      <c r="C55" s="15"/>
      <c r="D55" s="18"/>
      <c r="E55" s="43"/>
    </row>
    <row r="56" spans="1:5">
      <c r="A56" s="13" t="s">
        <v>64</v>
      </c>
      <c r="B56" s="15">
        <v>242</v>
      </c>
      <c r="C56" s="15"/>
      <c r="D56" s="18"/>
      <c r="E56" s="43"/>
    </row>
    <row r="57" spans="1:5">
      <c r="A57" s="14" t="s">
        <v>65</v>
      </c>
      <c r="B57" s="12">
        <v>250</v>
      </c>
      <c r="C57" s="15"/>
      <c r="D57" s="17">
        <v>0</v>
      </c>
      <c r="E57" s="42">
        <v>0</v>
      </c>
    </row>
    <row r="58" spans="1:5">
      <c r="A58" s="13" t="s">
        <v>66</v>
      </c>
      <c r="B58" s="15">
        <v>251</v>
      </c>
      <c r="C58" s="15"/>
      <c r="D58" s="18"/>
      <c r="E58" s="43"/>
    </row>
    <row r="59" spans="1:5">
      <c r="A59" s="13" t="s">
        <v>67</v>
      </c>
      <c r="B59" s="15">
        <v>252</v>
      </c>
      <c r="C59" s="15"/>
      <c r="D59" s="18"/>
      <c r="E59" s="43"/>
    </row>
    <row r="60" spans="1:5">
      <c r="A60" s="13" t="s">
        <v>68</v>
      </c>
      <c r="B60" s="15">
        <v>258</v>
      </c>
      <c r="C60" s="15" t="s">
        <v>69</v>
      </c>
      <c r="D60" s="18"/>
      <c r="E60" s="43"/>
    </row>
    <row r="61" spans="1:5">
      <c r="A61" s="13" t="s">
        <v>70</v>
      </c>
      <c r="B61" s="15">
        <v>259</v>
      </c>
      <c r="C61" s="15"/>
      <c r="D61" s="18"/>
      <c r="E61" s="43"/>
    </row>
    <row r="62" spans="1:5">
      <c r="A62" s="14" t="s">
        <v>71</v>
      </c>
      <c r="B62" s="12">
        <v>260</v>
      </c>
      <c r="C62" s="15"/>
      <c r="D62" s="17">
        <v>153066530</v>
      </c>
      <c r="E62" s="42">
        <v>229929900</v>
      </c>
    </row>
    <row r="63" spans="1:5">
      <c r="A63" s="13" t="s">
        <v>72</v>
      </c>
      <c r="B63" s="15">
        <v>261</v>
      </c>
      <c r="C63" s="15" t="s">
        <v>73</v>
      </c>
      <c r="D63" s="18">
        <v>153066530</v>
      </c>
      <c r="E63" s="43">
        <v>229929900</v>
      </c>
    </row>
    <row r="64" spans="1:5">
      <c r="A64" s="13" t="s">
        <v>74</v>
      </c>
      <c r="B64" s="15">
        <v>262</v>
      </c>
      <c r="C64" s="15" t="s">
        <v>75</v>
      </c>
      <c r="D64" s="18"/>
      <c r="E64" s="43"/>
    </row>
    <row r="65" spans="1:5">
      <c r="A65" s="13" t="s">
        <v>76</v>
      </c>
      <c r="B65" s="15">
        <v>268</v>
      </c>
      <c r="C65" s="15"/>
      <c r="D65" s="18"/>
      <c r="E65" s="43"/>
    </row>
    <row r="66" spans="1:5">
      <c r="A66" s="12" t="s">
        <v>77</v>
      </c>
      <c r="B66" s="12">
        <v>270</v>
      </c>
      <c r="C66" s="15"/>
      <c r="D66" s="16">
        <v>208574561918</v>
      </c>
      <c r="E66" s="41">
        <v>242431972722</v>
      </c>
    </row>
    <row r="67" spans="1:5">
      <c r="A67" s="12"/>
      <c r="B67" s="12"/>
      <c r="C67" s="15"/>
      <c r="D67" s="18"/>
      <c r="E67" s="43"/>
    </row>
    <row r="68" spans="1:5">
      <c r="A68" s="12" t="s">
        <v>78</v>
      </c>
      <c r="B68" s="13"/>
      <c r="C68" s="13"/>
      <c r="D68" s="18"/>
      <c r="E68" s="43"/>
    </row>
    <row r="69" spans="1:5">
      <c r="A69" s="14" t="s">
        <v>79</v>
      </c>
      <c r="B69" s="12">
        <v>300</v>
      </c>
      <c r="C69" s="15"/>
      <c r="D69" s="16">
        <v>52768891177</v>
      </c>
      <c r="E69" s="41">
        <v>86274962084</v>
      </c>
    </row>
    <row r="70" spans="1:5">
      <c r="A70" s="14" t="s">
        <v>80</v>
      </c>
      <c r="B70" s="12">
        <v>310</v>
      </c>
      <c r="C70" s="15"/>
      <c r="D70" s="17">
        <v>52765681177</v>
      </c>
      <c r="E70" s="42">
        <v>86256021084</v>
      </c>
    </row>
    <row r="71" spans="1:5">
      <c r="A71" s="13" t="s">
        <v>81</v>
      </c>
      <c r="B71" s="15">
        <v>311</v>
      </c>
      <c r="C71" s="15" t="s">
        <v>82</v>
      </c>
      <c r="D71" s="18">
        <v>38183704832</v>
      </c>
      <c r="E71" s="43">
        <v>57200586234</v>
      </c>
    </row>
    <row r="72" spans="1:5">
      <c r="A72" s="13" t="s">
        <v>83</v>
      </c>
      <c r="B72" s="15">
        <v>312</v>
      </c>
      <c r="C72" s="15"/>
      <c r="D72" s="18">
        <v>922433564</v>
      </c>
      <c r="E72" s="43">
        <v>562440639</v>
      </c>
    </row>
    <row r="73" spans="1:5">
      <c r="A73" s="13" t="s">
        <v>84</v>
      </c>
      <c r="B73" s="15">
        <v>313</v>
      </c>
      <c r="C73" s="15"/>
      <c r="D73" s="18">
        <v>2790030982</v>
      </c>
      <c r="E73" s="43"/>
    </row>
    <row r="74" spans="1:5">
      <c r="A74" s="13" t="s">
        <v>85</v>
      </c>
      <c r="B74" s="15">
        <v>314</v>
      </c>
      <c r="C74" s="15" t="s">
        <v>86</v>
      </c>
      <c r="D74" s="18">
        <v>2616973522</v>
      </c>
      <c r="E74" s="43">
        <v>12765089673</v>
      </c>
    </row>
    <row r="75" spans="1:5">
      <c r="A75" s="13" t="s">
        <v>87</v>
      </c>
      <c r="B75" s="15">
        <v>315</v>
      </c>
      <c r="C75" s="15"/>
      <c r="D75" s="18">
        <v>605175000</v>
      </c>
      <c r="E75" s="43">
        <v>1008523000</v>
      </c>
    </row>
    <row r="76" spans="1:5">
      <c r="A76" s="13" t="s">
        <v>88</v>
      </c>
      <c r="B76" s="15">
        <v>316</v>
      </c>
      <c r="C76" s="15" t="s">
        <v>89</v>
      </c>
      <c r="D76" s="18">
        <v>62707692</v>
      </c>
      <c r="E76" s="43">
        <v>95650090</v>
      </c>
    </row>
    <row r="77" spans="1:5">
      <c r="A77" s="13" t="s">
        <v>90</v>
      </c>
      <c r="B77" s="15">
        <v>317</v>
      </c>
      <c r="C77" s="15"/>
      <c r="D77" s="18"/>
      <c r="E77" s="43"/>
    </row>
    <row r="78" spans="1:5">
      <c r="A78" s="13" t="s">
        <v>91</v>
      </c>
      <c r="B78" s="15">
        <v>318</v>
      </c>
      <c r="C78" s="15"/>
      <c r="D78" s="18"/>
      <c r="E78" s="43"/>
    </row>
    <row r="79" spans="1:5">
      <c r="A79" s="13" t="s">
        <v>92</v>
      </c>
      <c r="B79" s="15">
        <v>319</v>
      </c>
      <c r="C79" s="15" t="s">
        <v>93</v>
      </c>
      <c r="D79" s="18">
        <v>7250974163</v>
      </c>
      <c r="E79" s="43">
        <v>14136561897</v>
      </c>
    </row>
    <row r="80" spans="1:5">
      <c r="A80" s="13" t="s">
        <v>94</v>
      </c>
      <c r="B80" s="15">
        <v>320</v>
      </c>
      <c r="C80" s="15"/>
      <c r="D80" s="18"/>
      <c r="E80" s="43"/>
    </row>
    <row r="81" spans="1:5">
      <c r="A81" s="13" t="s">
        <v>95</v>
      </c>
      <c r="B81" s="15">
        <v>323</v>
      </c>
      <c r="C81" s="15"/>
      <c r="D81" s="18">
        <v>333681422</v>
      </c>
      <c r="E81" s="43">
        <v>487169551</v>
      </c>
    </row>
    <row r="82" spans="1:5">
      <c r="A82" s="13" t="s">
        <v>96</v>
      </c>
      <c r="B82" s="12">
        <v>330</v>
      </c>
      <c r="C82" s="15"/>
      <c r="D82" s="17">
        <v>3210000</v>
      </c>
      <c r="E82" s="42">
        <v>18941000</v>
      </c>
    </row>
    <row r="83" spans="1:5">
      <c r="A83" s="13" t="s">
        <v>97</v>
      </c>
      <c r="B83" s="15">
        <v>331</v>
      </c>
      <c r="C83" s="15"/>
      <c r="D83" s="18"/>
      <c r="E83" s="43"/>
    </row>
    <row r="84" spans="1:5">
      <c r="A84" s="13" t="s">
        <v>98</v>
      </c>
      <c r="B84" s="15">
        <v>332</v>
      </c>
      <c r="C84" s="15" t="s">
        <v>99</v>
      </c>
      <c r="D84" s="18"/>
      <c r="E84" s="43"/>
    </row>
    <row r="85" spans="1:5">
      <c r="A85" s="13" t="s">
        <v>100</v>
      </c>
      <c r="B85" s="15">
        <v>333</v>
      </c>
      <c r="C85" s="15"/>
      <c r="D85" s="18"/>
      <c r="E85" s="43"/>
    </row>
    <row r="86" spans="1:5">
      <c r="A86" s="13" t="s">
        <v>101</v>
      </c>
      <c r="B86" s="15">
        <v>334</v>
      </c>
      <c r="C86" s="15" t="s">
        <v>102</v>
      </c>
      <c r="D86" s="18"/>
      <c r="E86" s="43"/>
    </row>
    <row r="87" spans="1:5">
      <c r="A87" s="13" t="s">
        <v>103</v>
      </c>
      <c r="B87" s="15">
        <v>335</v>
      </c>
      <c r="C87" s="15" t="s">
        <v>75</v>
      </c>
      <c r="D87" s="18"/>
      <c r="E87" s="43"/>
    </row>
    <row r="88" spans="1:5">
      <c r="A88" s="13" t="s">
        <v>104</v>
      </c>
      <c r="B88" s="15">
        <v>336</v>
      </c>
      <c r="C88" s="15"/>
      <c r="D88" s="18"/>
      <c r="E88" s="43"/>
    </row>
    <row r="89" spans="1:5">
      <c r="A89" s="13" t="s">
        <v>105</v>
      </c>
      <c r="B89" s="15">
        <v>337</v>
      </c>
      <c r="C89" s="15"/>
      <c r="D89" s="18"/>
      <c r="E89" s="43"/>
    </row>
    <row r="90" spans="1:5">
      <c r="A90" s="13" t="s">
        <v>106</v>
      </c>
      <c r="B90" s="15">
        <v>338</v>
      </c>
      <c r="C90" s="15"/>
      <c r="D90" s="18">
        <v>3210000</v>
      </c>
      <c r="E90" s="43">
        <v>18941000</v>
      </c>
    </row>
    <row r="91" spans="1:5">
      <c r="A91" s="13" t="s">
        <v>107</v>
      </c>
      <c r="B91" s="15">
        <v>339</v>
      </c>
      <c r="C91" s="15"/>
      <c r="D91" s="18"/>
      <c r="E91" s="43"/>
    </row>
    <row r="92" spans="1:5">
      <c r="A92" s="14" t="s">
        <v>108</v>
      </c>
      <c r="B92" s="12">
        <v>400</v>
      </c>
      <c r="C92" s="15"/>
      <c r="D92" s="16">
        <v>155805670741</v>
      </c>
      <c r="E92" s="41">
        <v>156157010638</v>
      </c>
    </row>
    <row r="93" spans="1:5">
      <c r="A93" s="14" t="s">
        <v>109</v>
      </c>
      <c r="B93" s="12">
        <v>410</v>
      </c>
      <c r="C93" s="15" t="s">
        <v>110</v>
      </c>
      <c r="D93" s="17">
        <v>155805670741</v>
      </c>
      <c r="E93" s="42">
        <v>156157010638</v>
      </c>
    </row>
    <row r="94" spans="1:5">
      <c r="A94" s="13" t="s">
        <v>111</v>
      </c>
      <c r="B94" s="15">
        <v>411</v>
      </c>
      <c r="C94" s="15"/>
      <c r="D94" s="18">
        <v>82146920000</v>
      </c>
      <c r="E94" s="43">
        <v>82146920000</v>
      </c>
    </row>
    <row r="95" spans="1:5">
      <c r="A95" s="13" t="s">
        <v>112</v>
      </c>
      <c r="B95" s="15">
        <v>412</v>
      </c>
      <c r="C95" s="15"/>
      <c r="D95" s="18">
        <v>32390192180</v>
      </c>
      <c r="E95" s="43">
        <v>32390192180</v>
      </c>
    </row>
    <row r="96" spans="1:5">
      <c r="A96" s="13" t="s">
        <v>113</v>
      </c>
      <c r="B96" s="15">
        <v>413</v>
      </c>
      <c r="C96" s="15"/>
      <c r="D96" s="18"/>
      <c r="E96" s="43"/>
    </row>
    <row r="97" spans="1:5">
      <c r="A97" s="13" t="s">
        <v>114</v>
      </c>
      <c r="B97" s="15">
        <v>414</v>
      </c>
      <c r="C97" s="15"/>
      <c r="D97" s="18">
        <v>-6465116864</v>
      </c>
      <c r="E97" s="43">
        <v>-5879257484</v>
      </c>
    </row>
    <row r="98" spans="1:5">
      <c r="A98" s="13" t="s">
        <v>115</v>
      </c>
      <c r="B98" s="15">
        <v>415</v>
      </c>
      <c r="C98" s="15"/>
      <c r="D98" s="18"/>
      <c r="E98" s="43"/>
    </row>
    <row r="99" spans="1:5">
      <c r="A99" s="13" t="s">
        <v>116</v>
      </c>
      <c r="B99" s="15">
        <v>416</v>
      </c>
      <c r="C99" s="15"/>
      <c r="D99" s="18"/>
      <c r="E99" s="43">
        <v>530764808</v>
      </c>
    </row>
    <row r="100" spans="1:5">
      <c r="A100" s="13" t="s">
        <v>117</v>
      </c>
      <c r="B100" s="15">
        <v>417</v>
      </c>
      <c r="C100" s="15"/>
      <c r="D100" s="18">
        <v>19055768644</v>
      </c>
      <c r="E100" s="43">
        <v>15382121149</v>
      </c>
    </row>
    <row r="101" spans="1:5">
      <c r="A101" s="13" t="s">
        <v>118</v>
      </c>
      <c r="B101" s="15">
        <v>418</v>
      </c>
      <c r="C101" s="15"/>
      <c r="D101" s="18">
        <v>7978092706</v>
      </c>
      <c r="E101" s="43">
        <v>6296763380</v>
      </c>
    </row>
    <row r="102" spans="1:5">
      <c r="A102" s="13" t="s">
        <v>119</v>
      </c>
      <c r="B102" s="15">
        <v>419</v>
      </c>
      <c r="C102" s="15"/>
      <c r="D102" s="18"/>
      <c r="E102" s="43"/>
    </row>
    <row r="103" spans="1:5">
      <c r="A103" s="13" t="s">
        <v>120</v>
      </c>
      <c r="B103" s="15">
        <v>420</v>
      </c>
      <c r="C103" s="15"/>
      <c r="D103" s="18">
        <v>11706971991</v>
      </c>
      <c r="E103" s="43">
        <v>16296664521</v>
      </c>
    </row>
    <row r="104" spans="1:5">
      <c r="A104" s="13" t="s">
        <v>121</v>
      </c>
      <c r="B104" s="15">
        <v>421</v>
      </c>
      <c r="C104" s="15"/>
      <c r="D104" s="18">
        <v>8992842084</v>
      </c>
      <c r="E104" s="43">
        <v>8992842084</v>
      </c>
    </row>
    <row r="105" spans="1:5">
      <c r="A105" s="13" t="s">
        <v>122</v>
      </c>
      <c r="B105" s="15">
        <v>422</v>
      </c>
      <c r="C105" s="15"/>
      <c r="D105" s="18"/>
      <c r="E105" s="43"/>
    </row>
    <row r="106" spans="1:5">
      <c r="A106" s="14" t="s">
        <v>123</v>
      </c>
      <c r="B106" s="12">
        <v>430</v>
      </c>
      <c r="C106" s="15"/>
      <c r="D106" s="17">
        <v>0</v>
      </c>
      <c r="E106" s="42">
        <v>0</v>
      </c>
    </row>
    <row r="107" spans="1:5">
      <c r="A107" s="13" t="s">
        <v>124</v>
      </c>
      <c r="B107" s="15">
        <v>432</v>
      </c>
      <c r="C107" s="15"/>
      <c r="D107" s="18"/>
      <c r="E107" s="43"/>
    </row>
    <row r="108" spans="1:5">
      <c r="A108" s="13" t="s">
        <v>125</v>
      </c>
      <c r="B108" s="15">
        <v>433</v>
      </c>
      <c r="C108" s="15"/>
      <c r="D108" s="18"/>
      <c r="E108" s="43"/>
    </row>
    <row r="109" spans="1:5">
      <c r="A109" s="19"/>
      <c r="B109" s="20"/>
      <c r="C109" s="20"/>
      <c r="D109" s="21"/>
      <c r="E109" s="44"/>
    </row>
    <row r="110" spans="1:5">
      <c r="A110" s="22" t="s">
        <v>126</v>
      </c>
      <c r="B110" s="22">
        <v>440</v>
      </c>
      <c r="C110" s="23"/>
      <c r="D110" s="24">
        <v>208574561918</v>
      </c>
      <c r="E110" s="45">
        <v>242431972722</v>
      </c>
    </row>
    <row r="111" spans="1:5">
      <c r="A111" s="25"/>
      <c r="B111" s="1"/>
      <c r="C111" s="1"/>
      <c r="D111" s="1"/>
      <c r="E111" s="1"/>
    </row>
    <row r="112" spans="1:5" ht="15.75">
      <c r="A112" s="194" t="s">
        <v>127</v>
      </c>
      <c r="B112" s="194"/>
      <c r="C112" s="194"/>
      <c r="D112" s="194"/>
      <c r="E112" s="194"/>
    </row>
    <row r="113" spans="1:5">
      <c r="A113" s="25"/>
      <c r="B113" s="1"/>
      <c r="C113" s="1"/>
      <c r="D113" s="1"/>
      <c r="E113" s="1"/>
    </row>
    <row r="114" spans="1:5">
      <c r="A114" s="26" t="s">
        <v>128</v>
      </c>
      <c r="B114" s="190" t="s">
        <v>129</v>
      </c>
      <c r="C114" s="191"/>
      <c r="D114" s="26" t="s">
        <v>130</v>
      </c>
      <c r="E114" s="26" t="s">
        <v>15</v>
      </c>
    </row>
    <row r="115" spans="1:5">
      <c r="A115" s="27" t="s">
        <v>131</v>
      </c>
      <c r="B115" s="28">
        <v>2</v>
      </c>
      <c r="C115" s="29">
        <v>4</v>
      </c>
      <c r="D115" s="30"/>
      <c r="E115" s="30"/>
    </row>
    <row r="116" spans="1:5">
      <c r="A116" s="13" t="s">
        <v>132</v>
      </c>
      <c r="B116" s="31"/>
      <c r="C116" s="32"/>
      <c r="D116" s="33"/>
      <c r="E116" s="33"/>
    </row>
    <row r="117" spans="1:5">
      <c r="A117" s="13" t="s">
        <v>133</v>
      </c>
      <c r="B117" s="31"/>
      <c r="C117" s="32"/>
      <c r="D117" s="33"/>
      <c r="E117" s="33"/>
    </row>
    <row r="118" spans="1:5">
      <c r="A118" s="13" t="s">
        <v>134</v>
      </c>
      <c r="B118" s="31"/>
      <c r="C118" s="32"/>
      <c r="D118" s="33"/>
      <c r="E118" s="18"/>
    </row>
    <row r="119" spans="1:5">
      <c r="A119" s="13" t="s">
        <v>135</v>
      </c>
      <c r="B119" s="31"/>
      <c r="C119" s="32"/>
      <c r="D119" s="33"/>
      <c r="E119" s="33"/>
    </row>
    <row r="120" spans="1:5">
      <c r="A120" s="13" t="s">
        <v>136</v>
      </c>
      <c r="B120" s="31"/>
      <c r="C120" s="32"/>
      <c r="D120" s="34">
        <v>108902.02</v>
      </c>
      <c r="E120" s="34">
        <v>295529.38</v>
      </c>
    </row>
    <row r="121" spans="1:5">
      <c r="A121" s="13" t="s">
        <v>137</v>
      </c>
      <c r="B121" s="31"/>
      <c r="C121" s="32"/>
      <c r="D121" s="34">
        <v>5053.3900000000003</v>
      </c>
      <c r="E121" s="34">
        <v>5055.88</v>
      </c>
    </row>
    <row r="122" spans="1:5">
      <c r="A122" s="13" t="s">
        <v>138</v>
      </c>
      <c r="B122" s="31"/>
      <c r="C122" s="32"/>
      <c r="D122" s="33"/>
      <c r="E122" s="33"/>
    </row>
    <row r="123" spans="1:5">
      <c r="A123" s="35"/>
      <c r="B123" s="36"/>
      <c r="C123" s="37"/>
      <c r="D123" s="38"/>
      <c r="E123" s="38"/>
    </row>
    <row r="124" spans="1:5">
      <c r="A124" s="25"/>
      <c r="B124" s="1"/>
      <c r="C124" s="1"/>
      <c r="D124" s="1"/>
      <c r="E124" s="1"/>
    </row>
    <row r="125" spans="1:5">
      <c r="A125" s="25"/>
      <c r="B125" s="1"/>
      <c r="C125" s="1"/>
      <c r="D125" s="25" t="s">
        <v>139</v>
      </c>
      <c r="E125" s="1"/>
    </row>
    <row r="126" spans="1:5">
      <c r="A126" s="39" t="s">
        <v>140</v>
      </c>
      <c r="B126" s="1"/>
      <c r="C126" s="1"/>
      <c r="D126" s="40" t="s">
        <v>141</v>
      </c>
      <c r="E126" s="1"/>
    </row>
    <row r="127" spans="1:5">
      <c r="A127" s="25"/>
      <c r="B127" s="1"/>
      <c r="C127" s="1"/>
      <c r="D127" s="1"/>
      <c r="E127" s="1"/>
    </row>
    <row r="128" spans="1:5">
      <c r="A128" s="25"/>
      <c r="B128" s="1"/>
      <c r="C128" s="1"/>
      <c r="D128" s="1"/>
      <c r="E128" s="1"/>
    </row>
  </sheetData>
  <mergeCells count="5">
    <mergeCell ref="B114:C114"/>
    <mergeCell ref="A6:E6"/>
    <mergeCell ref="A7:E7"/>
    <mergeCell ref="A8:E8"/>
    <mergeCell ref="A112:E112"/>
  </mergeCells>
  <pageMargins left="0.2" right="0.2" top="0.5" bottom="0.25" header="0.3" footer="0.3"/>
  <pageSetup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E71"/>
  <sheetViews>
    <sheetView workbookViewId="0">
      <selection activeCell="A12" sqref="A12"/>
    </sheetView>
  </sheetViews>
  <sheetFormatPr defaultRowHeight="15"/>
  <cols>
    <col min="1" max="1" width="66.140625" bestFit="1" customWidth="1"/>
    <col min="2" max="2" width="9.5703125" customWidth="1"/>
    <col min="3" max="3" width="8.42578125" customWidth="1"/>
    <col min="4" max="4" width="28.42578125" customWidth="1"/>
    <col min="5" max="5" width="19.5703125" customWidth="1"/>
  </cols>
  <sheetData>
    <row r="1" spans="1:5">
      <c r="A1" s="47" t="s">
        <v>142</v>
      </c>
      <c r="B1" s="46"/>
      <c r="C1" s="46"/>
      <c r="D1" s="49" t="s">
        <v>143</v>
      </c>
      <c r="E1" s="46"/>
    </row>
    <row r="2" spans="1:5">
      <c r="A2" s="47" t="s">
        <v>144</v>
      </c>
      <c r="B2" s="46"/>
      <c r="C2" s="46"/>
      <c r="D2" s="48" t="s">
        <v>3</v>
      </c>
      <c r="E2" s="46"/>
    </row>
    <row r="3" spans="1:5">
      <c r="A3" s="47" t="s">
        <v>145</v>
      </c>
      <c r="B3" s="46"/>
      <c r="C3" s="46"/>
      <c r="D3" s="48" t="s">
        <v>146</v>
      </c>
      <c r="E3" s="46"/>
    </row>
    <row r="5" spans="1:5" ht="18.75">
      <c r="A5" s="195" t="s">
        <v>147</v>
      </c>
      <c r="B5" s="195"/>
      <c r="C5" s="195"/>
      <c r="D5" s="195"/>
      <c r="E5" s="195"/>
    </row>
    <row r="6" spans="1:5">
      <c r="A6" s="196" t="s">
        <v>148</v>
      </c>
      <c r="B6" s="196"/>
      <c r="C6" s="196"/>
      <c r="D6" s="196"/>
      <c r="E6" s="196"/>
    </row>
    <row r="7" spans="1:5" ht="15.75">
      <c r="A7" s="197" t="s">
        <v>149</v>
      </c>
      <c r="B7" s="197"/>
      <c r="C7" s="197"/>
      <c r="D7" s="197"/>
      <c r="E7" s="197"/>
    </row>
    <row r="8" spans="1:5">
      <c r="A8" s="46"/>
      <c r="B8" s="46"/>
      <c r="C8" s="46"/>
      <c r="D8" s="50" t="s">
        <v>9</v>
      </c>
      <c r="E8" s="46"/>
    </row>
    <row r="9" spans="1:5">
      <c r="A9" s="69"/>
      <c r="B9" s="64" t="s">
        <v>150</v>
      </c>
      <c r="C9" s="64" t="s">
        <v>151</v>
      </c>
      <c r="D9" s="198" t="s">
        <v>152</v>
      </c>
      <c r="E9" s="199"/>
    </row>
    <row r="10" spans="1:5">
      <c r="A10" s="70" t="s">
        <v>128</v>
      </c>
      <c r="B10" s="65" t="s">
        <v>153</v>
      </c>
      <c r="C10" s="65" t="s">
        <v>13</v>
      </c>
      <c r="D10" s="66" t="s">
        <v>154</v>
      </c>
      <c r="E10" s="66" t="s">
        <v>155</v>
      </c>
    </row>
    <row r="11" spans="1:5">
      <c r="A11" s="51">
        <v>1</v>
      </c>
      <c r="B11" s="51">
        <v>2</v>
      </c>
      <c r="C11" s="51">
        <v>3</v>
      </c>
      <c r="D11" s="51">
        <v>4</v>
      </c>
      <c r="E11" s="51">
        <v>5</v>
      </c>
    </row>
    <row r="12" spans="1:5">
      <c r="A12" s="59"/>
      <c r="B12" s="59"/>
      <c r="C12" s="59"/>
      <c r="D12" s="59"/>
      <c r="E12" s="59"/>
    </row>
    <row r="13" spans="1:5">
      <c r="A13" s="53" t="s">
        <v>156</v>
      </c>
      <c r="B13" s="60"/>
      <c r="C13" s="60"/>
      <c r="D13" s="71"/>
      <c r="E13" s="71"/>
    </row>
    <row r="14" spans="1:5">
      <c r="A14" s="72" t="s">
        <v>157</v>
      </c>
      <c r="B14" s="73" t="s">
        <v>158</v>
      </c>
      <c r="C14" s="52"/>
      <c r="D14" s="56">
        <v>25402737878</v>
      </c>
      <c r="E14" s="74">
        <v>29419359198</v>
      </c>
    </row>
    <row r="15" spans="1:5">
      <c r="A15" s="72" t="s">
        <v>159</v>
      </c>
      <c r="B15" s="54"/>
      <c r="C15" s="52"/>
      <c r="D15" s="74">
        <v>-14739501627</v>
      </c>
      <c r="E15" s="74">
        <v>-12575478970</v>
      </c>
    </row>
    <row r="16" spans="1:5">
      <c r="A16" s="52" t="s">
        <v>160</v>
      </c>
      <c r="B16" s="73" t="s">
        <v>161</v>
      </c>
      <c r="C16" s="52"/>
      <c r="D16" s="56">
        <v>1094141411</v>
      </c>
      <c r="E16" s="56">
        <v>1876177270</v>
      </c>
    </row>
    <row r="17" spans="1:5">
      <c r="A17" s="52" t="s">
        <v>162</v>
      </c>
      <c r="B17" s="73" t="s">
        <v>163</v>
      </c>
      <c r="C17" s="52"/>
      <c r="D17" s="56">
        <v>-213444844</v>
      </c>
      <c r="E17" s="56">
        <v>811384964</v>
      </c>
    </row>
    <row r="18" spans="1:5">
      <c r="A18" s="52" t="s">
        <v>164</v>
      </c>
      <c r="B18" s="73" t="s">
        <v>165</v>
      </c>
      <c r="C18" s="52"/>
      <c r="D18" s="76">
        <v>-320393647</v>
      </c>
      <c r="E18" s="56"/>
    </row>
    <row r="19" spans="1:5">
      <c r="A19" s="52" t="s">
        <v>166</v>
      </c>
      <c r="B19" s="73" t="s">
        <v>167</v>
      </c>
      <c r="C19" s="52"/>
      <c r="D19" s="56">
        <v>-18371108938</v>
      </c>
      <c r="E19" s="56">
        <v>-20127489223</v>
      </c>
    </row>
    <row r="20" spans="1:5">
      <c r="A20" s="52" t="s">
        <v>168</v>
      </c>
      <c r="B20" s="73" t="s">
        <v>169</v>
      </c>
      <c r="C20" s="52"/>
      <c r="D20" s="56">
        <v>3071304391</v>
      </c>
      <c r="E20" s="56">
        <v>4864448019</v>
      </c>
    </row>
    <row r="21" spans="1:5">
      <c r="A21" s="72" t="s">
        <v>170</v>
      </c>
      <c r="B21" s="73" t="s">
        <v>171</v>
      </c>
      <c r="C21" s="52"/>
      <c r="D21" s="56">
        <v>10663236251</v>
      </c>
      <c r="E21" s="74">
        <v>16843880228</v>
      </c>
    </row>
    <row r="22" spans="1:5">
      <c r="A22" s="52" t="s">
        <v>172</v>
      </c>
      <c r="B22" s="73" t="s">
        <v>173</v>
      </c>
      <c r="C22" s="52"/>
      <c r="D22" s="56">
        <v>25696801404</v>
      </c>
      <c r="E22" s="56">
        <v>-28503601843</v>
      </c>
    </row>
    <row r="23" spans="1:5">
      <c r="A23" s="52" t="s">
        <v>174</v>
      </c>
      <c r="B23" s="54">
        <v>10</v>
      </c>
      <c r="C23" s="52"/>
      <c r="D23" s="56">
        <v>-6195174</v>
      </c>
      <c r="E23" s="56">
        <v>4967460</v>
      </c>
    </row>
    <row r="24" spans="1:5">
      <c r="A24" s="52" t="s">
        <v>175</v>
      </c>
      <c r="B24" s="73" t="s">
        <v>176</v>
      </c>
      <c r="C24" s="52"/>
      <c r="D24" s="56">
        <v>-6097510264</v>
      </c>
      <c r="E24" s="56">
        <v>5427767861</v>
      </c>
    </row>
    <row r="25" spans="1:5">
      <c r="A25" s="52" t="s">
        <v>177</v>
      </c>
      <c r="B25" s="54"/>
      <c r="C25" s="52"/>
      <c r="D25" s="56"/>
      <c r="E25" s="56"/>
    </row>
    <row r="26" spans="1:5">
      <c r="A26" s="52" t="s">
        <v>178</v>
      </c>
      <c r="B26" s="54">
        <v>12</v>
      </c>
      <c r="C26" s="52"/>
      <c r="D26" s="56">
        <v>76863370</v>
      </c>
      <c r="E26" s="56">
        <v>15975171</v>
      </c>
    </row>
    <row r="27" spans="1:5">
      <c r="A27" s="52" t="s">
        <v>179</v>
      </c>
      <c r="B27" s="54">
        <v>13</v>
      </c>
      <c r="C27" s="52"/>
      <c r="D27" s="56">
        <v>-3071304391</v>
      </c>
      <c r="E27" s="56">
        <v>-4864448019</v>
      </c>
    </row>
    <row r="28" spans="1:5">
      <c r="A28" s="52" t="s">
        <v>180</v>
      </c>
      <c r="B28" s="54">
        <v>14</v>
      </c>
      <c r="C28" s="52"/>
      <c r="D28" s="56">
        <v>-12027584900</v>
      </c>
      <c r="E28" s="56">
        <v>-2682481468</v>
      </c>
    </row>
    <row r="29" spans="1:5">
      <c r="A29" s="52" t="s">
        <v>181</v>
      </c>
      <c r="B29" s="54">
        <v>15</v>
      </c>
      <c r="C29" s="52"/>
      <c r="D29" s="56">
        <v>125495497848</v>
      </c>
      <c r="E29" s="56">
        <v>142843522218</v>
      </c>
    </row>
    <row r="30" spans="1:5">
      <c r="A30" s="52" t="s">
        <v>182</v>
      </c>
      <c r="B30" s="54">
        <v>16</v>
      </c>
      <c r="C30" s="52"/>
      <c r="D30" s="56">
        <v>-135539222829</v>
      </c>
      <c r="E30" s="56">
        <v>-153948085389</v>
      </c>
    </row>
    <row r="31" spans="1:5">
      <c r="A31" s="75" t="s">
        <v>183</v>
      </c>
      <c r="B31" s="54">
        <v>20</v>
      </c>
      <c r="C31" s="52"/>
      <c r="D31" s="55">
        <v>5190581315</v>
      </c>
      <c r="E31" s="55">
        <v>-24862503781</v>
      </c>
    </row>
    <row r="32" spans="1:5">
      <c r="A32" s="75"/>
      <c r="B32" s="54"/>
      <c r="C32" s="52"/>
      <c r="D32" s="56"/>
      <c r="E32" s="56"/>
    </row>
    <row r="33" spans="1:5">
      <c r="A33" s="53" t="s">
        <v>184</v>
      </c>
      <c r="B33" s="54"/>
      <c r="C33" s="52"/>
      <c r="D33" s="56"/>
      <c r="E33" s="56"/>
    </row>
    <row r="34" spans="1:5">
      <c r="A34" s="52" t="s">
        <v>185</v>
      </c>
      <c r="B34" s="54">
        <v>21</v>
      </c>
      <c r="C34" s="52"/>
      <c r="D34" s="56"/>
      <c r="E34" s="56">
        <v>-1343139092</v>
      </c>
    </row>
    <row r="35" spans="1:5">
      <c r="A35" s="52" t="s">
        <v>186</v>
      </c>
      <c r="B35" s="54">
        <v>22</v>
      </c>
      <c r="C35" s="52"/>
      <c r="D35" s="56"/>
      <c r="E35" s="56"/>
    </row>
    <row r="36" spans="1:5">
      <c r="A36" s="52" t="s">
        <v>187</v>
      </c>
      <c r="B36" s="54">
        <v>23</v>
      </c>
      <c r="C36" s="52"/>
      <c r="D36" s="56">
        <v>-460414910750</v>
      </c>
      <c r="E36" s="56">
        <v>-766958079805</v>
      </c>
    </row>
    <row r="37" spans="1:5">
      <c r="A37" s="52" t="s">
        <v>188</v>
      </c>
      <c r="B37" s="54">
        <v>24</v>
      </c>
      <c r="C37" s="52"/>
      <c r="D37" s="56">
        <v>468142539556</v>
      </c>
      <c r="E37" s="56">
        <v>761145734583</v>
      </c>
    </row>
    <row r="38" spans="1:5">
      <c r="A38" s="52" t="s">
        <v>189</v>
      </c>
      <c r="B38" s="54">
        <v>25</v>
      </c>
      <c r="C38" s="52"/>
      <c r="D38" s="56"/>
      <c r="E38" s="56"/>
    </row>
    <row r="39" spans="1:5">
      <c r="A39" s="52" t="s">
        <v>190</v>
      </c>
      <c r="B39" s="54">
        <v>26</v>
      </c>
      <c r="C39" s="52"/>
      <c r="D39" s="56"/>
      <c r="E39" s="56"/>
    </row>
    <row r="40" spans="1:5">
      <c r="A40" s="52" t="s">
        <v>191</v>
      </c>
      <c r="B40" s="54">
        <v>27</v>
      </c>
      <c r="C40" s="52"/>
      <c r="D40" s="56">
        <v>22417539052</v>
      </c>
      <c r="E40" s="56">
        <v>26701162375</v>
      </c>
    </row>
    <row r="41" spans="1:5">
      <c r="A41" s="75" t="s">
        <v>192</v>
      </c>
      <c r="B41" s="54">
        <v>30</v>
      </c>
      <c r="C41" s="52"/>
      <c r="D41" s="55">
        <v>30145167858</v>
      </c>
      <c r="E41" s="55">
        <v>19545678061</v>
      </c>
    </row>
    <row r="42" spans="1:5">
      <c r="A42" s="52"/>
      <c r="B42" s="54"/>
      <c r="C42" s="52"/>
      <c r="D42" s="56"/>
      <c r="E42" s="56"/>
    </row>
    <row r="43" spans="1:5">
      <c r="A43" s="53" t="s">
        <v>193</v>
      </c>
      <c r="B43" s="54"/>
      <c r="C43" s="52"/>
      <c r="D43" s="56"/>
      <c r="E43" s="56"/>
    </row>
    <row r="44" spans="1:5">
      <c r="A44" s="52" t="s">
        <v>194</v>
      </c>
      <c r="B44" s="54">
        <v>31</v>
      </c>
      <c r="C44" s="52"/>
      <c r="D44" s="56"/>
      <c r="E44" s="56">
        <v>-1302720240</v>
      </c>
    </row>
    <row r="45" spans="1:5">
      <c r="A45" s="52" t="s">
        <v>195</v>
      </c>
      <c r="B45" s="54">
        <v>32</v>
      </c>
      <c r="C45" s="52"/>
      <c r="D45" s="56">
        <v>-585859380</v>
      </c>
      <c r="E45" s="56"/>
    </row>
    <row r="46" spans="1:5">
      <c r="A46" s="52" t="s">
        <v>196</v>
      </c>
      <c r="B46" s="54"/>
      <c r="C46" s="52"/>
      <c r="D46" s="56"/>
      <c r="E46" s="56"/>
    </row>
    <row r="47" spans="1:5">
      <c r="A47" s="52" t="s">
        <v>197</v>
      </c>
      <c r="B47" s="54">
        <v>33</v>
      </c>
      <c r="C47" s="52"/>
      <c r="D47" s="56">
        <v>356656712766</v>
      </c>
      <c r="E47" s="56">
        <v>344423322380</v>
      </c>
    </row>
    <row r="48" spans="1:5">
      <c r="A48" s="52" t="s">
        <v>198</v>
      </c>
      <c r="B48" s="54">
        <v>34</v>
      </c>
      <c r="C48" s="52"/>
      <c r="D48" s="56">
        <v>-375673594168</v>
      </c>
      <c r="E48" s="56">
        <v>-312230608264</v>
      </c>
    </row>
    <row r="49" spans="1:5">
      <c r="A49" s="52" t="s">
        <v>199</v>
      </c>
      <c r="B49" s="54">
        <v>35</v>
      </c>
      <c r="C49" s="52"/>
      <c r="D49" s="56"/>
      <c r="E49" s="56"/>
    </row>
    <row r="50" spans="1:5">
      <c r="A50" s="52" t="s">
        <v>200</v>
      </c>
      <c r="B50" s="54">
        <v>36</v>
      </c>
      <c r="C50" s="52"/>
      <c r="D50" s="56">
        <v>-15823044000</v>
      </c>
      <c r="E50" s="56">
        <v>-24081166000</v>
      </c>
    </row>
    <row r="51" spans="1:5">
      <c r="A51" s="75" t="s">
        <v>201</v>
      </c>
      <c r="B51" s="54">
        <v>40</v>
      </c>
      <c r="C51" s="52"/>
      <c r="D51" s="55">
        <v>-35425784782</v>
      </c>
      <c r="E51" s="55">
        <v>6808827876</v>
      </c>
    </row>
    <row r="52" spans="1:5">
      <c r="A52" s="52"/>
      <c r="B52" s="54"/>
      <c r="C52" s="52"/>
      <c r="D52" s="56"/>
      <c r="E52" s="56"/>
    </row>
    <row r="53" spans="1:5">
      <c r="A53" s="52" t="s">
        <v>202</v>
      </c>
      <c r="B53" s="54">
        <v>50</v>
      </c>
      <c r="C53" s="52"/>
      <c r="D53" s="56">
        <v>-90035609</v>
      </c>
      <c r="E53" s="56">
        <v>1492002156</v>
      </c>
    </row>
    <row r="54" spans="1:5">
      <c r="A54" s="53" t="s">
        <v>203</v>
      </c>
      <c r="B54" s="54">
        <v>60</v>
      </c>
      <c r="C54" s="52"/>
      <c r="D54" s="56">
        <v>5498177409</v>
      </c>
      <c r="E54" s="56">
        <v>3475410445</v>
      </c>
    </row>
    <row r="55" spans="1:5">
      <c r="A55" s="52" t="s">
        <v>204</v>
      </c>
      <c r="B55" s="54">
        <v>61</v>
      </c>
      <c r="C55" s="52"/>
      <c r="D55" s="56">
        <v>320393647</v>
      </c>
      <c r="E55" s="56">
        <v>530764808</v>
      </c>
    </row>
    <row r="56" spans="1:5">
      <c r="A56" s="52" t="s">
        <v>205</v>
      </c>
      <c r="B56" s="54">
        <v>70</v>
      </c>
      <c r="C56" s="52"/>
      <c r="D56" s="56">
        <v>5728535447</v>
      </c>
      <c r="E56" s="56">
        <v>5498177409</v>
      </c>
    </row>
    <row r="57" spans="1:5">
      <c r="A57" s="61"/>
      <c r="B57" s="57"/>
      <c r="C57" s="61"/>
      <c r="D57" s="67"/>
      <c r="E57" s="67"/>
    </row>
    <row r="58" spans="1:5">
      <c r="A58" s="58"/>
      <c r="B58" s="58"/>
      <c r="C58" s="58"/>
      <c r="D58" s="58"/>
      <c r="E58" s="58"/>
    </row>
    <row r="59" spans="1:5">
      <c r="A59" s="58"/>
      <c r="B59" s="58"/>
      <c r="C59" s="58"/>
      <c r="D59" s="68" t="s">
        <v>206</v>
      </c>
      <c r="E59" s="58"/>
    </row>
    <row r="60" spans="1:5">
      <c r="A60" s="62" t="s">
        <v>207</v>
      </c>
      <c r="B60" s="58"/>
      <c r="C60" s="58"/>
      <c r="D60" s="63" t="s">
        <v>141</v>
      </c>
      <c r="E60" s="58"/>
    </row>
    <row r="61" spans="1:5">
      <c r="A61" s="58"/>
      <c r="B61" s="58"/>
      <c r="C61" s="58"/>
      <c r="D61" s="58"/>
      <c r="E61" s="58"/>
    </row>
    <row r="62" spans="1:5">
      <c r="A62" s="58"/>
      <c r="B62" s="58"/>
      <c r="C62" s="58"/>
      <c r="D62" s="58"/>
      <c r="E62" s="58"/>
    </row>
    <row r="63" spans="1:5">
      <c r="A63" s="58"/>
      <c r="B63" s="58"/>
      <c r="C63" s="58"/>
      <c r="D63" s="58"/>
      <c r="E63" s="58"/>
    </row>
    <row r="64" spans="1:5">
      <c r="A64" s="58"/>
      <c r="B64" s="58"/>
      <c r="C64" s="58"/>
      <c r="D64" s="58"/>
      <c r="E64" s="58"/>
    </row>
    <row r="65" spans="1:5">
      <c r="A65" s="58"/>
      <c r="B65" s="58"/>
      <c r="C65" s="58"/>
      <c r="D65" s="58"/>
      <c r="E65" s="58"/>
    </row>
    <row r="66" spans="1:5">
      <c r="A66" s="58"/>
      <c r="B66" s="58"/>
      <c r="C66" s="58"/>
      <c r="D66" s="58"/>
      <c r="E66" s="58"/>
    </row>
    <row r="67" spans="1:5">
      <c r="A67" s="58"/>
      <c r="B67" s="58"/>
      <c r="C67" s="58"/>
      <c r="D67" s="58"/>
      <c r="E67" s="58"/>
    </row>
    <row r="68" spans="1:5">
      <c r="A68" s="58"/>
      <c r="B68" s="58"/>
      <c r="C68" s="58"/>
      <c r="D68" s="58"/>
      <c r="E68" s="58"/>
    </row>
    <row r="69" spans="1:5">
      <c r="A69" s="58"/>
      <c r="B69" s="58"/>
      <c r="C69" s="58"/>
      <c r="D69" s="58"/>
      <c r="E69" s="58"/>
    </row>
    <row r="70" spans="1:5">
      <c r="A70" s="58"/>
      <c r="B70" s="58"/>
      <c r="C70" s="58"/>
      <c r="D70" s="58"/>
      <c r="E70" s="58"/>
    </row>
    <row r="71" spans="1:5">
      <c r="A71" s="58"/>
      <c r="B71" s="58"/>
      <c r="C71" s="58"/>
      <c r="D71" s="58"/>
      <c r="E71" s="58"/>
    </row>
  </sheetData>
  <mergeCells count="4">
    <mergeCell ref="A5:E5"/>
    <mergeCell ref="A6:E6"/>
    <mergeCell ref="A7:E7"/>
    <mergeCell ref="D9:E9"/>
  </mergeCells>
  <pageMargins left="0.2" right="0.2" top="0.25" bottom="0.25" header="0.3" footer="0.3"/>
  <pageSetup paperSize="9" orientation="landscape" horizontalDpi="180" verticalDpi="180" r:id="rId1"/>
</worksheet>
</file>

<file path=xl/worksheets/sheet3.xml><?xml version="1.0" encoding="utf-8"?>
<worksheet xmlns="http://schemas.openxmlformats.org/spreadsheetml/2006/main" xmlns:r="http://schemas.openxmlformats.org/officeDocument/2006/relationships">
  <dimension ref="A1:G175"/>
  <sheetViews>
    <sheetView workbookViewId="0">
      <selection activeCell="A23" sqref="A23"/>
    </sheetView>
  </sheetViews>
  <sheetFormatPr defaultRowHeight="15"/>
  <cols>
    <col min="1" max="1" width="44.85546875" bestFit="1" customWidth="1"/>
    <col min="4" max="4" width="15.85546875" bestFit="1" customWidth="1"/>
    <col min="5" max="5" width="16.140625" customWidth="1"/>
    <col min="6" max="7" width="17.28515625" customWidth="1"/>
  </cols>
  <sheetData>
    <row r="1" spans="1:7">
      <c r="A1" s="78" t="s">
        <v>0</v>
      </c>
      <c r="B1" s="77"/>
      <c r="C1" s="77"/>
      <c r="D1" s="77"/>
      <c r="E1" s="77"/>
      <c r="F1" s="78" t="s">
        <v>208</v>
      </c>
      <c r="G1" s="77"/>
    </row>
    <row r="2" spans="1:7">
      <c r="A2" s="78" t="s">
        <v>2</v>
      </c>
      <c r="B2" s="77"/>
      <c r="C2" s="77"/>
      <c r="D2" s="77"/>
      <c r="E2" s="77"/>
      <c r="F2" s="79" t="s">
        <v>3</v>
      </c>
      <c r="G2" s="77"/>
    </row>
    <row r="3" spans="1:7">
      <c r="A3" s="78" t="s">
        <v>209</v>
      </c>
      <c r="B3" s="77"/>
      <c r="C3" s="77"/>
      <c r="D3" s="77"/>
      <c r="E3" s="77"/>
      <c r="F3" s="79" t="s">
        <v>210</v>
      </c>
      <c r="G3" s="77"/>
    </row>
    <row r="5" spans="1:7" ht="18.75">
      <c r="A5" s="203" t="s">
        <v>211</v>
      </c>
      <c r="B5" s="203"/>
      <c r="C5" s="203"/>
      <c r="D5" s="203"/>
      <c r="E5" s="203"/>
      <c r="F5" s="203"/>
      <c r="G5" s="203"/>
    </row>
    <row r="6" spans="1:7" ht="15.75">
      <c r="A6" s="204" t="s">
        <v>7</v>
      </c>
      <c r="B6" s="204"/>
      <c r="C6" s="204"/>
      <c r="D6" s="204"/>
      <c r="E6" s="204"/>
      <c r="F6" s="204"/>
      <c r="G6" s="204"/>
    </row>
    <row r="7" spans="1:7">
      <c r="A7" s="77"/>
      <c r="B7" s="77"/>
      <c r="C7" s="77"/>
      <c r="D7" s="77"/>
      <c r="E7" s="77"/>
      <c r="F7" s="80" t="s">
        <v>9</v>
      </c>
      <c r="G7" s="77"/>
    </row>
    <row r="8" spans="1:7">
      <c r="A8" s="89"/>
      <c r="B8" s="90" t="s">
        <v>150</v>
      </c>
      <c r="C8" s="90" t="s">
        <v>10</v>
      </c>
      <c r="D8" s="205" t="s">
        <v>212</v>
      </c>
      <c r="E8" s="206"/>
      <c r="F8" s="205" t="s">
        <v>213</v>
      </c>
      <c r="G8" s="206"/>
    </row>
    <row r="9" spans="1:7">
      <c r="A9" s="91" t="s">
        <v>128</v>
      </c>
      <c r="B9" s="92" t="s">
        <v>153</v>
      </c>
      <c r="C9" s="92" t="s">
        <v>13</v>
      </c>
      <c r="D9" s="93"/>
      <c r="E9" s="94"/>
      <c r="F9" s="200" t="s">
        <v>214</v>
      </c>
      <c r="G9" s="201"/>
    </row>
    <row r="10" spans="1:7">
      <c r="A10" s="95"/>
      <c r="B10" s="96"/>
      <c r="C10" s="96"/>
      <c r="D10" s="97" t="s">
        <v>154</v>
      </c>
      <c r="E10" s="97" t="s">
        <v>155</v>
      </c>
      <c r="F10" s="97" t="s">
        <v>154</v>
      </c>
      <c r="G10" s="97" t="s">
        <v>155</v>
      </c>
    </row>
    <row r="11" spans="1:7">
      <c r="A11" s="97">
        <v>1</v>
      </c>
      <c r="B11" s="97">
        <v>2</v>
      </c>
      <c r="C11" s="97">
        <v>3</v>
      </c>
      <c r="D11" s="97">
        <v>4</v>
      </c>
      <c r="E11" s="97">
        <v>5</v>
      </c>
      <c r="F11" s="97">
        <v>6</v>
      </c>
      <c r="G11" s="97">
        <v>7</v>
      </c>
    </row>
    <row r="12" spans="1:7">
      <c r="A12" s="86" t="s">
        <v>215</v>
      </c>
      <c r="B12" s="98">
        <v>1</v>
      </c>
      <c r="C12" s="98" t="s">
        <v>216</v>
      </c>
      <c r="D12" s="99">
        <v>214863201753</v>
      </c>
      <c r="E12" s="99">
        <v>144623541072</v>
      </c>
      <c r="F12" s="99">
        <v>403349172689</v>
      </c>
      <c r="G12" s="99">
        <v>369659576215</v>
      </c>
    </row>
    <row r="13" spans="1:7">
      <c r="A13" s="81" t="s">
        <v>217</v>
      </c>
      <c r="B13" s="82">
        <v>2</v>
      </c>
      <c r="C13" s="82"/>
      <c r="D13" s="83"/>
      <c r="E13" s="83"/>
      <c r="F13" s="83"/>
      <c r="G13" s="83"/>
    </row>
    <row r="14" spans="1:7">
      <c r="A14" s="81" t="s">
        <v>218</v>
      </c>
      <c r="B14" s="82">
        <v>10</v>
      </c>
      <c r="C14" s="82"/>
      <c r="D14" s="83">
        <v>214863201753</v>
      </c>
      <c r="E14" s="83">
        <v>144623541072</v>
      </c>
      <c r="F14" s="83">
        <v>403349172689</v>
      </c>
      <c r="G14" s="83">
        <v>369659576215</v>
      </c>
    </row>
    <row r="15" spans="1:7">
      <c r="A15" s="81" t="s">
        <v>219</v>
      </c>
      <c r="B15" s="82"/>
      <c r="C15" s="82"/>
      <c r="D15" s="83"/>
      <c r="E15" s="83"/>
      <c r="F15" s="83"/>
      <c r="G15" s="83"/>
    </row>
    <row r="16" spans="1:7">
      <c r="A16" s="81" t="s">
        <v>220</v>
      </c>
      <c r="B16" s="82">
        <v>11</v>
      </c>
      <c r="C16" s="82" t="s">
        <v>221</v>
      </c>
      <c r="D16" s="83">
        <v>205741047238</v>
      </c>
      <c r="E16" s="83">
        <v>137440316964</v>
      </c>
      <c r="F16" s="83">
        <v>377194975101</v>
      </c>
      <c r="G16" s="83">
        <v>342111007624</v>
      </c>
    </row>
    <row r="17" spans="1:7">
      <c r="A17" s="81" t="s">
        <v>222</v>
      </c>
      <c r="B17" s="82">
        <v>20</v>
      </c>
      <c r="C17" s="82"/>
      <c r="D17" s="83">
        <v>9122154515</v>
      </c>
      <c r="E17" s="83">
        <v>7183224108</v>
      </c>
      <c r="F17" s="83">
        <v>26154197588</v>
      </c>
      <c r="G17" s="83">
        <v>27548568591</v>
      </c>
    </row>
    <row r="18" spans="1:7">
      <c r="A18" s="81" t="s">
        <v>223</v>
      </c>
      <c r="B18" s="82"/>
      <c r="C18" s="82"/>
      <c r="D18" s="83"/>
      <c r="E18" s="83"/>
      <c r="F18" s="83"/>
      <c r="G18" s="83"/>
    </row>
    <row r="19" spans="1:7">
      <c r="A19" s="81" t="s">
        <v>224</v>
      </c>
      <c r="B19" s="82">
        <v>21</v>
      </c>
      <c r="C19" s="82" t="s">
        <v>225</v>
      </c>
      <c r="D19" s="83">
        <v>8963074792</v>
      </c>
      <c r="E19" s="83">
        <v>7062118080</v>
      </c>
      <c r="F19" s="83">
        <v>22417539052</v>
      </c>
      <c r="G19" s="83">
        <v>26701162375</v>
      </c>
    </row>
    <row r="20" spans="1:7">
      <c r="A20" s="81" t="s">
        <v>226</v>
      </c>
      <c r="B20" s="82">
        <v>22</v>
      </c>
      <c r="C20" s="82" t="s">
        <v>227</v>
      </c>
      <c r="D20" s="83">
        <v>855875115</v>
      </c>
      <c r="E20" s="83">
        <v>2236037418</v>
      </c>
      <c r="F20" s="83">
        <v>4046430114</v>
      </c>
      <c r="G20" s="83">
        <v>6573673152</v>
      </c>
    </row>
    <row r="21" spans="1:7">
      <c r="A21" s="81" t="s">
        <v>228</v>
      </c>
      <c r="B21" s="82">
        <v>23</v>
      </c>
      <c r="C21" s="82"/>
      <c r="D21" s="83">
        <v>992232394</v>
      </c>
      <c r="E21" s="83">
        <v>1808237883</v>
      </c>
      <c r="F21" s="83">
        <v>3071304391</v>
      </c>
      <c r="G21" s="83">
        <v>4864448019</v>
      </c>
    </row>
    <row r="22" spans="1:7">
      <c r="A22" s="81" t="s">
        <v>229</v>
      </c>
      <c r="B22" s="82">
        <v>24</v>
      </c>
      <c r="C22" s="82"/>
      <c r="D22" s="83">
        <v>3487178376</v>
      </c>
      <c r="E22" s="83">
        <v>3421875056</v>
      </c>
      <c r="F22" s="83">
        <v>9989671107</v>
      </c>
      <c r="G22" s="83">
        <v>11611217410</v>
      </c>
    </row>
    <row r="23" spans="1:7">
      <c r="A23" s="81" t="s">
        <v>230</v>
      </c>
      <c r="B23" s="82">
        <v>25</v>
      </c>
      <c r="C23" s="82"/>
      <c r="D23" s="83">
        <v>2076759599</v>
      </c>
      <c r="E23" s="83">
        <v>2705276868</v>
      </c>
      <c r="F23" s="83">
        <v>6189068858</v>
      </c>
      <c r="G23" s="83">
        <v>6667101005</v>
      </c>
    </row>
    <row r="24" spans="1:7">
      <c r="A24" s="81" t="s">
        <v>231</v>
      </c>
      <c r="B24" s="82">
        <v>30</v>
      </c>
      <c r="C24" s="82"/>
      <c r="D24" s="83">
        <v>11665416217</v>
      </c>
      <c r="E24" s="83">
        <v>5882152846</v>
      </c>
      <c r="F24" s="83">
        <v>28346566561</v>
      </c>
      <c r="G24" s="83">
        <v>29397739399</v>
      </c>
    </row>
    <row r="25" spans="1:7">
      <c r="A25" s="81" t="s">
        <v>232</v>
      </c>
      <c r="B25" s="82"/>
      <c r="C25" s="82"/>
      <c r="D25" s="83"/>
      <c r="E25" s="83"/>
      <c r="F25" s="83"/>
      <c r="G25" s="83"/>
    </row>
    <row r="26" spans="1:7">
      <c r="A26" s="81" t="s">
        <v>233</v>
      </c>
      <c r="B26" s="82">
        <v>31</v>
      </c>
      <c r="C26" s="82"/>
      <c r="D26" s="83">
        <v>21613429</v>
      </c>
      <c r="E26" s="83">
        <v>17974760</v>
      </c>
      <c r="F26" s="83">
        <v>217823202</v>
      </c>
      <c r="G26" s="83">
        <v>44923623</v>
      </c>
    </row>
    <row r="27" spans="1:7">
      <c r="A27" s="81" t="s">
        <v>234</v>
      </c>
      <c r="B27" s="82">
        <v>32</v>
      </c>
      <c r="C27" s="82"/>
      <c r="D27" s="83">
        <v>3161609536</v>
      </c>
      <c r="E27" s="83">
        <v>157</v>
      </c>
      <c r="F27" s="83">
        <v>3161651885</v>
      </c>
      <c r="G27" s="83">
        <v>23303824</v>
      </c>
    </row>
    <row r="28" spans="1:7">
      <c r="A28" s="81" t="s">
        <v>235</v>
      </c>
      <c r="B28" s="82">
        <v>40</v>
      </c>
      <c r="C28" s="82"/>
      <c r="D28" s="83">
        <v>-3139996107</v>
      </c>
      <c r="E28" s="83">
        <v>17974603</v>
      </c>
      <c r="F28" s="83">
        <v>-2943828683</v>
      </c>
      <c r="G28" s="83">
        <v>21619799</v>
      </c>
    </row>
    <row r="29" spans="1:7">
      <c r="A29" s="81" t="s">
        <v>236</v>
      </c>
      <c r="B29" s="82">
        <v>50</v>
      </c>
      <c r="C29" s="82"/>
      <c r="D29" s="83">
        <v>8525420110</v>
      </c>
      <c r="E29" s="83">
        <v>5900127449</v>
      </c>
      <c r="F29" s="83">
        <v>25402737878</v>
      </c>
      <c r="G29" s="83">
        <v>29419359198</v>
      </c>
    </row>
    <row r="30" spans="1:7">
      <c r="A30" s="81" t="s">
        <v>237</v>
      </c>
      <c r="B30" s="82">
        <v>51</v>
      </c>
      <c r="C30" s="82" t="s">
        <v>238</v>
      </c>
      <c r="D30" s="83">
        <v>2031702583</v>
      </c>
      <c r="E30" s="83">
        <v>778591615</v>
      </c>
      <c r="F30" s="83">
        <v>5784243888</v>
      </c>
      <c r="G30" s="83">
        <v>6647572677</v>
      </c>
    </row>
    <row r="31" spans="1:7">
      <c r="A31" s="81" t="s">
        <v>239</v>
      </c>
      <c r="B31" s="82">
        <v>52</v>
      </c>
      <c r="C31" s="82" t="s">
        <v>238</v>
      </c>
      <c r="D31" s="83"/>
      <c r="E31" s="83"/>
      <c r="F31" s="83"/>
      <c r="G31" s="83"/>
    </row>
    <row r="32" spans="1:7">
      <c r="A32" s="81" t="s">
        <v>240</v>
      </c>
      <c r="B32" s="82">
        <v>60</v>
      </c>
      <c r="C32" s="82"/>
      <c r="D32" s="83">
        <v>6493717527</v>
      </c>
      <c r="E32" s="83">
        <v>5121535834</v>
      </c>
      <c r="F32" s="83">
        <v>19618493990</v>
      </c>
      <c r="G32" s="83">
        <v>22771786521</v>
      </c>
    </row>
    <row r="33" spans="1:7">
      <c r="A33" s="81" t="s">
        <v>241</v>
      </c>
      <c r="B33" s="82"/>
      <c r="C33" s="82"/>
      <c r="D33" s="83"/>
      <c r="E33" s="83"/>
      <c r="F33" s="83"/>
      <c r="G33" s="83"/>
    </row>
    <row r="34" spans="1:7">
      <c r="A34" s="87" t="s">
        <v>242</v>
      </c>
      <c r="B34" s="84">
        <v>70</v>
      </c>
      <c r="C34" s="84"/>
      <c r="D34" s="100">
        <v>820.79245017583219</v>
      </c>
      <c r="E34" s="100">
        <v>642.99794189368129</v>
      </c>
      <c r="F34" s="100">
        <v>2479.2287351272767</v>
      </c>
      <c r="G34" s="100">
        <v>2836.7436390360613</v>
      </c>
    </row>
    <row r="35" spans="1:7">
      <c r="A35" s="85"/>
      <c r="B35" s="85"/>
      <c r="C35" s="85"/>
      <c r="D35" s="85"/>
      <c r="E35" s="101" t="s">
        <v>243</v>
      </c>
      <c r="F35" s="85"/>
      <c r="G35" s="85"/>
    </row>
    <row r="36" spans="1:7">
      <c r="A36" s="88" t="s">
        <v>244</v>
      </c>
      <c r="B36" s="88" t="s">
        <v>245</v>
      </c>
      <c r="C36" s="85"/>
      <c r="D36" s="85"/>
      <c r="E36" s="202" t="s">
        <v>141</v>
      </c>
      <c r="F36" s="202"/>
      <c r="G36" s="85"/>
    </row>
    <row r="37" spans="1:7">
      <c r="A37" s="88"/>
      <c r="B37" s="85"/>
      <c r="C37" s="85"/>
      <c r="D37" s="85"/>
      <c r="E37" s="85"/>
      <c r="F37" s="85"/>
      <c r="G37" s="85"/>
    </row>
    <row r="38" spans="1:7">
      <c r="A38" s="85"/>
      <c r="B38" s="85"/>
      <c r="C38" s="85"/>
      <c r="D38" s="85"/>
      <c r="E38" s="85"/>
      <c r="F38" s="85"/>
      <c r="G38" s="85"/>
    </row>
    <row r="39" spans="1:7">
      <c r="A39" s="85"/>
      <c r="B39" s="85"/>
      <c r="C39" s="85"/>
      <c r="D39" s="85"/>
      <c r="E39" s="85"/>
      <c r="F39" s="85"/>
      <c r="G39" s="85"/>
    </row>
    <row r="40" spans="1:7">
      <c r="A40" s="85"/>
      <c r="B40" s="85"/>
      <c r="C40" s="85"/>
      <c r="D40" s="85"/>
      <c r="E40" s="85"/>
      <c r="F40" s="85"/>
      <c r="G40" s="85"/>
    </row>
    <row r="41" spans="1:7">
      <c r="A41" s="85"/>
      <c r="B41" s="85"/>
      <c r="C41" s="85"/>
      <c r="D41" s="85"/>
      <c r="E41" s="85"/>
      <c r="F41" s="85"/>
      <c r="G41" s="85"/>
    </row>
    <row r="42" spans="1:7">
      <c r="A42" s="85"/>
      <c r="B42" s="85"/>
      <c r="C42" s="85"/>
      <c r="D42" s="85"/>
      <c r="E42" s="85"/>
      <c r="F42" s="85"/>
      <c r="G42" s="85"/>
    </row>
    <row r="43" spans="1:7">
      <c r="A43" s="85"/>
      <c r="B43" s="85"/>
      <c r="C43" s="85"/>
      <c r="D43" s="85"/>
      <c r="E43" s="85"/>
      <c r="F43" s="85"/>
      <c r="G43" s="85"/>
    </row>
    <row r="44" spans="1:7">
      <c r="A44" s="85"/>
      <c r="B44" s="85"/>
      <c r="C44" s="85"/>
      <c r="D44" s="85"/>
      <c r="E44" s="85"/>
      <c r="F44" s="85"/>
      <c r="G44" s="85"/>
    </row>
    <row r="45" spans="1:7">
      <c r="A45" s="85"/>
      <c r="B45" s="85"/>
      <c r="C45" s="85"/>
      <c r="D45" s="85"/>
      <c r="E45" s="85"/>
      <c r="F45" s="85"/>
      <c r="G45" s="85"/>
    </row>
    <row r="46" spans="1:7">
      <c r="A46" s="85"/>
      <c r="B46" s="85"/>
      <c r="C46" s="85"/>
      <c r="D46" s="85"/>
      <c r="E46" s="85"/>
      <c r="F46" s="85"/>
      <c r="G46" s="85"/>
    </row>
    <row r="47" spans="1:7">
      <c r="A47" s="85"/>
      <c r="B47" s="85"/>
      <c r="C47" s="85"/>
      <c r="D47" s="85"/>
      <c r="E47" s="85"/>
      <c r="F47" s="85"/>
      <c r="G47" s="85"/>
    </row>
    <row r="48" spans="1:7">
      <c r="A48" s="85"/>
      <c r="B48" s="85"/>
      <c r="C48" s="85"/>
      <c r="D48" s="85"/>
      <c r="E48" s="85"/>
      <c r="F48" s="85"/>
      <c r="G48" s="85"/>
    </row>
    <row r="49" spans="1:7">
      <c r="A49" s="85"/>
      <c r="B49" s="85"/>
      <c r="C49" s="85"/>
      <c r="D49" s="85"/>
      <c r="E49" s="85"/>
      <c r="F49" s="85"/>
      <c r="G49" s="85"/>
    </row>
    <row r="50" spans="1:7">
      <c r="A50" s="85"/>
      <c r="B50" s="85"/>
      <c r="C50" s="85"/>
      <c r="D50" s="85"/>
      <c r="E50" s="85"/>
      <c r="F50" s="85"/>
      <c r="G50" s="85"/>
    </row>
    <row r="51" spans="1:7">
      <c r="A51" s="85"/>
      <c r="B51" s="85"/>
      <c r="C51" s="85"/>
      <c r="D51" s="85"/>
      <c r="E51" s="85"/>
      <c r="F51" s="85"/>
      <c r="G51" s="85"/>
    </row>
    <row r="52" spans="1:7">
      <c r="A52" s="85"/>
      <c r="B52" s="85"/>
      <c r="C52" s="85"/>
      <c r="D52" s="85"/>
      <c r="E52" s="85"/>
      <c r="F52" s="85"/>
      <c r="G52" s="85"/>
    </row>
    <row r="53" spans="1:7">
      <c r="A53" s="85"/>
      <c r="B53" s="85"/>
      <c r="C53" s="85"/>
      <c r="D53" s="85"/>
      <c r="E53" s="85"/>
      <c r="F53" s="85"/>
      <c r="G53" s="85"/>
    </row>
    <row r="54" spans="1:7">
      <c r="A54" s="85"/>
      <c r="B54" s="85"/>
      <c r="C54" s="85"/>
      <c r="D54" s="85"/>
      <c r="E54" s="85"/>
      <c r="F54" s="85"/>
      <c r="G54" s="85"/>
    </row>
    <row r="55" spans="1:7">
      <c r="A55" s="85"/>
      <c r="B55" s="85"/>
      <c r="C55" s="85"/>
      <c r="D55" s="85"/>
      <c r="E55" s="85"/>
      <c r="F55" s="85"/>
      <c r="G55" s="85"/>
    </row>
    <row r="56" spans="1:7">
      <c r="A56" s="85"/>
      <c r="B56" s="85"/>
      <c r="C56" s="85"/>
      <c r="D56" s="85"/>
      <c r="E56" s="85"/>
      <c r="F56" s="85"/>
      <c r="G56" s="85"/>
    </row>
    <row r="57" spans="1:7">
      <c r="A57" s="85"/>
      <c r="B57" s="85"/>
      <c r="C57" s="85"/>
      <c r="D57" s="85"/>
      <c r="E57" s="85"/>
      <c r="F57" s="85"/>
      <c r="G57" s="85"/>
    </row>
    <row r="58" spans="1:7">
      <c r="A58" s="85"/>
      <c r="B58" s="85"/>
      <c r="C58" s="85"/>
      <c r="D58" s="85"/>
      <c r="E58" s="85"/>
      <c r="F58" s="85"/>
      <c r="G58" s="85"/>
    </row>
    <row r="59" spans="1:7">
      <c r="A59" s="85"/>
      <c r="B59" s="85"/>
      <c r="C59" s="85"/>
      <c r="D59" s="85"/>
      <c r="E59" s="85"/>
      <c r="F59" s="85"/>
      <c r="G59" s="85"/>
    </row>
    <row r="60" spans="1:7">
      <c r="A60" s="85"/>
      <c r="B60" s="85"/>
      <c r="C60" s="85"/>
      <c r="D60" s="85"/>
      <c r="E60" s="85"/>
      <c r="F60" s="85"/>
      <c r="G60" s="85"/>
    </row>
    <row r="61" spans="1:7">
      <c r="A61" s="85"/>
      <c r="B61" s="85"/>
      <c r="C61" s="85"/>
      <c r="D61" s="85"/>
      <c r="E61" s="85"/>
      <c r="F61" s="85"/>
      <c r="G61" s="85"/>
    </row>
    <row r="62" spans="1:7">
      <c r="A62" s="85"/>
      <c r="B62" s="85"/>
      <c r="C62" s="85"/>
      <c r="D62" s="85"/>
      <c r="E62" s="85"/>
      <c r="F62" s="85"/>
      <c r="G62" s="85"/>
    </row>
    <row r="63" spans="1:7">
      <c r="A63" s="85"/>
      <c r="B63" s="85"/>
      <c r="C63" s="85"/>
      <c r="D63" s="85"/>
      <c r="E63" s="85"/>
      <c r="F63" s="85"/>
      <c r="G63" s="85"/>
    </row>
    <row r="64" spans="1:7">
      <c r="A64" s="85"/>
      <c r="B64" s="85"/>
      <c r="C64" s="85"/>
      <c r="D64" s="85"/>
      <c r="E64" s="85"/>
      <c r="F64" s="85"/>
      <c r="G64" s="85"/>
    </row>
    <row r="65" spans="1:7">
      <c r="A65" s="85"/>
      <c r="B65" s="85"/>
      <c r="C65" s="85"/>
      <c r="D65" s="85"/>
      <c r="E65" s="85"/>
      <c r="F65" s="85"/>
      <c r="G65" s="85"/>
    </row>
    <row r="66" spans="1:7">
      <c r="A66" s="85"/>
      <c r="B66" s="85"/>
      <c r="C66" s="85"/>
      <c r="D66" s="85"/>
      <c r="E66" s="85"/>
      <c r="F66" s="85"/>
      <c r="G66" s="85"/>
    </row>
    <row r="67" spans="1:7">
      <c r="A67" s="85"/>
      <c r="B67" s="85"/>
      <c r="C67" s="85"/>
      <c r="D67" s="85"/>
      <c r="E67" s="85"/>
      <c r="F67" s="85"/>
      <c r="G67" s="85"/>
    </row>
    <row r="68" spans="1:7">
      <c r="A68" s="85"/>
      <c r="B68" s="85"/>
      <c r="C68" s="85"/>
      <c r="D68" s="85"/>
      <c r="E68" s="85"/>
      <c r="F68" s="85"/>
      <c r="G68" s="85"/>
    </row>
    <row r="69" spans="1:7">
      <c r="A69" s="85"/>
      <c r="B69" s="85"/>
      <c r="C69" s="85"/>
      <c r="D69" s="85"/>
      <c r="E69" s="85"/>
      <c r="F69" s="85"/>
      <c r="G69" s="85"/>
    </row>
    <row r="70" spans="1:7">
      <c r="A70" s="85"/>
      <c r="B70" s="85"/>
      <c r="C70" s="85"/>
      <c r="D70" s="85"/>
      <c r="E70" s="85"/>
      <c r="F70" s="85"/>
      <c r="G70" s="85"/>
    </row>
    <row r="71" spans="1:7">
      <c r="A71" s="85"/>
      <c r="B71" s="85"/>
      <c r="C71" s="85"/>
      <c r="D71" s="85"/>
      <c r="E71" s="85"/>
      <c r="F71" s="85"/>
      <c r="G71" s="85"/>
    </row>
    <row r="72" spans="1:7">
      <c r="A72" s="85"/>
      <c r="B72" s="85"/>
      <c r="C72" s="85"/>
      <c r="D72" s="85"/>
      <c r="E72" s="85"/>
      <c r="F72" s="85"/>
      <c r="G72" s="85"/>
    </row>
    <row r="73" spans="1:7">
      <c r="A73" s="85"/>
      <c r="B73" s="85"/>
      <c r="C73" s="85"/>
      <c r="D73" s="85"/>
      <c r="E73" s="85"/>
      <c r="F73" s="85"/>
      <c r="G73" s="85"/>
    </row>
    <row r="74" spans="1:7">
      <c r="A74" s="85"/>
      <c r="B74" s="85"/>
      <c r="C74" s="85"/>
      <c r="D74" s="85"/>
      <c r="E74" s="85"/>
      <c r="F74" s="85"/>
      <c r="G74" s="85"/>
    </row>
    <row r="75" spans="1:7">
      <c r="A75" s="85"/>
      <c r="B75" s="85"/>
      <c r="C75" s="85"/>
      <c r="D75" s="85"/>
      <c r="E75" s="85"/>
      <c r="F75" s="85"/>
      <c r="G75" s="85"/>
    </row>
    <row r="76" spans="1:7">
      <c r="A76" s="85"/>
      <c r="B76" s="85"/>
      <c r="C76" s="85"/>
      <c r="D76" s="85"/>
      <c r="E76" s="85"/>
      <c r="F76" s="85"/>
      <c r="G76" s="85"/>
    </row>
    <row r="77" spans="1:7">
      <c r="A77" s="85"/>
      <c r="B77" s="85"/>
      <c r="C77" s="85"/>
      <c r="D77" s="85"/>
      <c r="E77" s="85"/>
      <c r="F77" s="85"/>
      <c r="G77" s="85"/>
    </row>
    <row r="78" spans="1:7">
      <c r="A78" s="85"/>
      <c r="B78" s="85"/>
      <c r="C78" s="85"/>
      <c r="D78" s="85"/>
      <c r="E78" s="85"/>
      <c r="F78" s="85"/>
      <c r="G78" s="85"/>
    </row>
    <row r="79" spans="1:7">
      <c r="A79" s="85"/>
      <c r="B79" s="85"/>
      <c r="C79" s="85"/>
      <c r="D79" s="85"/>
      <c r="E79" s="85"/>
      <c r="F79" s="85"/>
      <c r="G79" s="85"/>
    </row>
    <row r="80" spans="1:7">
      <c r="A80" s="85"/>
      <c r="B80" s="85"/>
      <c r="C80" s="85"/>
      <c r="D80" s="85"/>
      <c r="E80" s="85"/>
      <c r="F80" s="85"/>
      <c r="G80" s="85"/>
    </row>
    <row r="81" spans="1:7">
      <c r="A81" s="85"/>
      <c r="B81" s="85"/>
      <c r="C81" s="85"/>
      <c r="D81" s="85"/>
      <c r="E81" s="85"/>
      <c r="F81" s="85"/>
      <c r="G81" s="85"/>
    </row>
    <row r="82" spans="1:7">
      <c r="A82" s="85"/>
      <c r="B82" s="85"/>
      <c r="C82" s="85"/>
      <c r="D82" s="85"/>
      <c r="E82" s="85"/>
      <c r="F82" s="85"/>
      <c r="G82" s="85"/>
    </row>
    <row r="83" spans="1:7">
      <c r="A83" s="85"/>
      <c r="B83" s="85"/>
      <c r="C83" s="85"/>
      <c r="D83" s="85"/>
      <c r="E83" s="85"/>
      <c r="F83" s="85"/>
      <c r="G83" s="85"/>
    </row>
    <row r="84" spans="1:7">
      <c r="A84" s="85"/>
      <c r="B84" s="85"/>
      <c r="C84" s="85"/>
      <c r="D84" s="85"/>
      <c r="E84" s="85"/>
      <c r="F84" s="85"/>
      <c r="G84" s="85"/>
    </row>
    <row r="85" spans="1:7">
      <c r="A85" s="85"/>
      <c r="B85" s="85"/>
      <c r="C85" s="85"/>
      <c r="D85" s="85"/>
      <c r="E85" s="85"/>
      <c r="F85" s="85"/>
      <c r="G85" s="85"/>
    </row>
    <row r="86" spans="1:7">
      <c r="A86" s="85"/>
      <c r="B86" s="85"/>
      <c r="C86" s="85"/>
      <c r="D86" s="85"/>
      <c r="E86" s="85"/>
      <c r="F86" s="85"/>
      <c r="G86" s="85"/>
    </row>
    <row r="87" spans="1:7">
      <c r="A87" s="85"/>
      <c r="B87" s="85"/>
      <c r="C87" s="85"/>
      <c r="D87" s="85"/>
      <c r="E87" s="85"/>
      <c r="F87" s="85"/>
      <c r="G87" s="85"/>
    </row>
    <row r="88" spans="1:7">
      <c r="A88" s="85"/>
      <c r="B88" s="85"/>
      <c r="C88" s="85"/>
      <c r="D88" s="85"/>
      <c r="E88" s="85"/>
      <c r="F88" s="85"/>
      <c r="G88" s="85"/>
    </row>
    <row r="89" spans="1:7">
      <c r="A89" s="85"/>
      <c r="B89" s="85"/>
      <c r="C89" s="85"/>
      <c r="D89" s="85"/>
      <c r="E89" s="85"/>
      <c r="F89" s="85"/>
      <c r="G89" s="85"/>
    </row>
    <row r="90" spans="1:7">
      <c r="A90" s="85"/>
      <c r="B90" s="85"/>
      <c r="C90" s="85"/>
      <c r="D90" s="85"/>
      <c r="E90" s="85"/>
      <c r="F90" s="85"/>
      <c r="G90" s="85"/>
    </row>
    <row r="91" spans="1:7">
      <c r="A91" s="85"/>
      <c r="B91" s="85"/>
      <c r="C91" s="85"/>
      <c r="D91" s="85"/>
      <c r="E91" s="85"/>
      <c r="F91" s="85"/>
      <c r="G91" s="85"/>
    </row>
    <row r="92" spans="1:7">
      <c r="A92" s="85"/>
      <c r="B92" s="85"/>
      <c r="C92" s="85"/>
      <c r="D92" s="85"/>
      <c r="E92" s="85"/>
      <c r="F92" s="85"/>
      <c r="G92" s="85"/>
    </row>
    <row r="93" spans="1:7">
      <c r="A93" s="85"/>
      <c r="B93" s="85"/>
      <c r="C93" s="85"/>
      <c r="D93" s="85"/>
      <c r="E93" s="85"/>
      <c r="F93" s="85"/>
      <c r="G93" s="85"/>
    </row>
    <row r="94" spans="1:7">
      <c r="A94" s="85"/>
      <c r="B94" s="85"/>
      <c r="C94" s="85"/>
      <c r="D94" s="85"/>
      <c r="E94" s="85"/>
      <c r="F94" s="85"/>
      <c r="G94" s="85"/>
    </row>
    <row r="95" spans="1:7">
      <c r="A95" s="85"/>
      <c r="B95" s="85"/>
      <c r="C95" s="85"/>
      <c r="D95" s="85"/>
      <c r="E95" s="85"/>
      <c r="F95" s="85"/>
      <c r="G95" s="85"/>
    </row>
    <row r="96" spans="1:7">
      <c r="A96" s="85"/>
      <c r="B96" s="85"/>
      <c r="C96" s="85"/>
      <c r="D96" s="85"/>
      <c r="E96" s="85"/>
      <c r="F96" s="85"/>
      <c r="G96" s="85"/>
    </row>
    <row r="97" spans="1:7">
      <c r="A97" s="85"/>
      <c r="B97" s="85"/>
      <c r="C97" s="85"/>
      <c r="D97" s="85"/>
      <c r="E97" s="85"/>
      <c r="F97" s="85"/>
      <c r="G97" s="85"/>
    </row>
    <row r="98" spans="1:7">
      <c r="A98" s="85"/>
      <c r="B98" s="85"/>
      <c r="C98" s="85"/>
      <c r="D98" s="85"/>
      <c r="E98" s="85"/>
      <c r="F98" s="85"/>
      <c r="G98" s="85"/>
    </row>
    <row r="99" spans="1:7">
      <c r="A99" s="85"/>
      <c r="B99" s="85"/>
      <c r="C99" s="85"/>
      <c r="D99" s="85"/>
      <c r="E99" s="85"/>
      <c r="F99" s="85"/>
      <c r="G99" s="85"/>
    </row>
    <row r="100" spans="1:7">
      <c r="A100" s="85"/>
      <c r="B100" s="85"/>
      <c r="C100" s="85"/>
      <c r="D100" s="85"/>
      <c r="E100" s="85"/>
      <c r="F100" s="85"/>
      <c r="G100" s="85"/>
    </row>
    <row r="101" spans="1:7">
      <c r="A101" s="85"/>
      <c r="B101" s="85"/>
      <c r="C101" s="85"/>
      <c r="D101" s="85"/>
      <c r="E101" s="85"/>
      <c r="F101" s="85"/>
      <c r="G101" s="85"/>
    </row>
    <row r="102" spans="1:7">
      <c r="A102" s="85"/>
      <c r="B102" s="85"/>
      <c r="C102" s="85"/>
      <c r="D102" s="85"/>
      <c r="E102" s="85"/>
      <c r="F102" s="85"/>
      <c r="G102" s="85"/>
    </row>
    <row r="103" spans="1:7">
      <c r="A103" s="85"/>
      <c r="B103" s="85"/>
      <c r="C103" s="85"/>
      <c r="D103" s="85"/>
      <c r="E103" s="85"/>
      <c r="F103" s="85"/>
      <c r="G103" s="85"/>
    </row>
    <row r="104" spans="1:7">
      <c r="A104" s="85"/>
      <c r="B104" s="85"/>
      <c r="C104" s="85"/>
      <c r="D104" s="85"/>
      <c r="E104" s="85"/>
      <c r="F104" s="85"/>
      <c r="G104" s="85"/>
    </row>
    <row r="105" spans="1:7">
      <c r="A105" s="85"/>
      <c r="B105" s="85"/>
      <c r="C105" s="85"/>
      <c r="D105" s="85"/>
      <c r="E105" s="85"/>
      <c r="F105" s="85"/>
      <c r="G105" s="85"/>
    </row>
    <row r="106" spans="1:7">
      <c r="A106" s="85"/>
      <c r="B106" s="85"/>
      <c r="C106" s="85"/>
      <c r="D106" s="85"/>
      <c r="E106" s="85"/>
      <c r="F106" s="85"/>
      <c r="G106" s="85"/>
    </row>
    <row r="107" spans="1:7">
      <c r="A107" s="85"/>
      <c r="B107" s="85"/>
      <c r="C107" s="85"/>
      <c r="D107" s="85"/>
      <c r="E107" s="85"/>
      <c r="F107" s="85"/>
      <c r="G107" s="85"/>
    </row>
    <row r="108" spans="1:7">
      <c r="A108" s="85"/>
      <c r="B108" s="85"/>
      <c r="C108" s="85"/>
      <c r="D108" s="85"/>
      <c r="E108" s="85"/>
      <c r="F108" s="85"/>
      <c r="G108" s="85"/>
    </row>
    <row r="109" spans="1:7">
      <c r="A109" s="85"/>
      <c r="B109" s="85"/>
      <c r="C109" s="85"/>
      <c r="D109" s="85"/>
      <c r="E109" s="85"/>
      <c r="F109" s="85"/>
      <c r="G109" s="85"/>
    </row>
    <row r="110" spans="1:7">
      <c r="A110" s="85"/>
      <c r="B110" s="85"/>
      <c r="C110" s="85"/>
      <c r="D110" s="85"/>
      <c r="E110" s="85"/>
      <c r="F110" s="85"/>
      <c r="G110" s="85"/>
    </row>
    <row r="111" spans="1:7">
      <c r="A111" s="85"/>
      <c r="B111" s="85"/>
      <c r="C111" s="85"/>
      <c r="D111" s="85"/>
      <c r="E111" s="85"/>
      <c r="F111" s="85"/>
      <c r="G111" s="85"/>
    </row>
    <row r="112" spans="1:7">
      <c r="A112" s="85"/>
      <c r="B112" s="85"/>
      <c r="C112" s="85"/>
      <c r="D112" s="85"/>
      <c r="E112" s="85"/>
      <c r="F112" s="85"/>
      <c r="G112" s="85"/>
    </row>
    <row r="113" spans="1:7">
      <c r="A113" s="85"/>
      <c r="B113" s="85"/>
      <c r="C113" s="85"/>
      <c r="D113" s="85"/>
      <c r="E113" s="85"/>
      <c r="F113" s="85"/>
      <c r="G113" s="85"/>
    </row>
    <row r="114" spans="1:7">
      <c r="A114" s="85"/>
      <c r="B114" s="85"/>
      <c r="C114" s="85"/>
      <c r="D114" s="85"/>
      <c r="E114" s="85"/>
      <c r="F114" s="85"/>
      <c r="G114" s="85"/>
    </row>
    <row r="115" spans="1:7">
      <c r="A115" s="85"/>
      <c r="B115" s="85"/>
      <c r="C115" s="85"/>
      <c r="D115" s="85"/>
      <c r="E115" s="85"/>
      <c r="F115" s="85"/>
      <c r="G115" s="85"/>
    </row>
    <row r="116" spans="1:7">
      <c r="A116" s="85"/>
      <c r="B116" s="85"/>
      <c r="C116" s="85"/>
      <c r="D116" s="85"/>
      <c r="E116" s="85"/>
      <c r="F116" s="85"/>
      <c r="G116" s="85"/>
    </row>
    <row r="117" spans="1:7">
      <c r="A117" s="85"/>
      <c r="B117" s="85"/>
      <c r="C117" s="85"/>
      <c r="D117" s="85"/>
      <c r="E117" s="85"/>
      <c r="F117" s="85"/>
      <c r="G117" s="85"/>
    </row>
    <row r="118" spans="1:7">
      <c r="A118" s="85"/>
      <c r="B118" s="85"/>
      <c r="C118" s="85"/>
      <c r="D118" s="85"/>
      <c r="E118" s="85"/>
      <c r="F118" s="85"/>
      <c r="G118" s="85"/>
    </row>
    <row r="119" spans="1:7">
      <c r="A119" s="85"/>
      <c r="B119" s="85"/>
      <c r="C119" s="85"/>
      <c r="D119" s="85"/>
      <c r="E119" s="85"/>
      <c r="F119" s="85"/>
      <c r="G119" s="85"/>
    </row>
    <row r="120" spans="1:7">
      <c r="A120" s="85"/>
      <c r="B120" s="85"/>
      <c r="C120" s="85"/>
      <c r="D120" s="85"/>
      <c r="E120" s="85"/>
      <c r="F120" s="85"/>
      <c r="G120" s="85"/>
    </row>
    <row r="121" spans="1:7">
      <c r="A121" s="85"/>
      <c r="B121" s="85"/>
      <c r="C121" s="85"/>
      <c r="D121" s="85"/>
      <c r="E121" s="85"/>
      <c r="F121" s="85"/>
      <c r="G121" s="85"/>
    </row>
    <row r="122" spans="1:7">
      <c r="A122" s="85"/>
      <c r="B122" s="85"/>
      <c r="C122" s="85"/>
      <c r="D122" s="85"/>
      <c r="E122" s="85"/>
      <c r="F122" s="85"/>
      <c r="G122" s="85"/>
    </row>
    <row r="123" spans="1:7">
      <c r="A123" s="85"/>
      <c r="B123" s="85"/>
      <c r="C123" s="85"/>
      <c r="D123" s="85"/>
      <c r="E123" s="85"/>
      <c r="F123" s="85"/>
      <c r="G123" s="85"/>
    </row>
    <row r="124" spans="1:7">
      <c r="A124" s="85"/>
      <c r="B124" s="85"/>
      <c r="C124" s="85"/>
      <c r="D124" s="85"/>
      <c r="E124" s="85"/>
      <c r="F124" s="85"/>
      <c r="G124" s="85"/>
    </row>
    <row r="125" spans="1:7">
      <c r="A125" s="85"/>
      <c r="B125" s="85"/>
      <c r="C125" s="85"/>
      <c r="D125" s="85"/>
      <c r="E125" s="85"/>
      <c r="F125" s="85"/>
      <c r="G125" s="85"/>
    </row>
    <row r="126" spans="1:7">
      <c r="A126" s="85"/>
      <c r="B126" s="85"/>
      <c r="C126" s="85"/>
      <c r="D126" s="85"/>
      <c r="E126" s="85"/>
      <c r="F126" s="85"/>
      <c r="G126" s="85"/>
    </row>
    <row r="127" spans="1:7">
      <c r="A127" s="85"/>
      <c r="B127" s="85"/>
      <c r="C127" s="85"/>
      <c r="D127" s="85"/>
      <c r="E127" s="85"/>
      <c r="F127" s="85"/>
      <c r="G127" s="85"/>
    </row>
    <row r="128" spans="1:7">
      <c r="A128" s="85"/>
      <c r="B128" s="85"/>
      <c r="C128" s="85"/>
      <c r="D128" s="85"/>
      <c r="E128" s="85"/>
      <c r="F128" s="85"/>
      <c r="G128" s="85"/>
    </row>
    <row r="129" spans="1:7">
      <c r="A129" s="85"/>
      <c r="B129" s="85"/>
      <c r="C129" s="85"/>
      <c r="D129" s="85"/>
      <c r="E129" s="85"/>
      <c r="F129" s="85"/>
      <c r="G129" s="85"/>
    </row>
    <row r="130" spans="1:7">
      <c r="A130" s="85"/>
      <c r="B130" s="85"/>
      <c r="C130" s="85"/>
      <c r="D130" s="85"/>
      <c r="E130" s="85"/>
      <c r="F130" s="85"/>
      <c r="G130" s="85"/>
    </row>
    <row r="131" spans="1:7">
      <c r="A131" s="85"/>
      <c r="B131" s="85"/>
      <c r="C131" s="85"/>
      <c r="D131" s="85"/>
      <c r="E131" s="85"/>
      <c r="F131" s="85"/>
      <c r="G131" s="85"/>
    </row>
    <row r="132" spans="1:7">
      <c r="A132" s="85"/>
      <c r="B132" s="85"/>
      <c r="C132" s="85"/>
      <c r="D132" s="85"/>
      <c r="E132" s="85"/>
      <c r="F132" s="85"/>
      <c r="G132" s="85"/>
    </row>
    <row r="133" spans="1:7">
      <c r="A133" s="85"/>
      <c r="B133" s="85"/>
      <c r="C133" s="85"/>
      <c r="D133" s="85"/>
      <c r="E133" s="85"/>
      <c r="F133" s="85"/>
      <c r="G133" s="85"/>
    </row>
    <row r="134" spans="1:7">
      <c r="A134" s="85"/>
      <c r="B134" s="85"/>
      <c r="C134" s="85"/>
      <c r="D134" s="85"/>
      <c r="E134" s="85"/>
      <c r="F134" s="85"/>
      <c r="G134" s="85"/>
    </row>
    <row r="135" spans="1:7">
      <c r="A135" s="85"/>
      <c r="B135" s="85"/>
      <c r="C135" s="85"/>
      <c r="D135" s="85"/>
      <c r="E135" s="85"/>
      <c r="F135" s="85"/>
      <c r="G135" s="85"/>
    </row>
    <row r="136" spans="1:7">
      <c r="A136" s="85"/>
      <c r="B136" s="85"/>
      <c r="C136" s="85"/>
      <c r="D136" s="85"/>
      <c r="E136" s="85"/>
      <c r="F136" s="85"/>
      <c r="G136" s="85"/>
    </row>
    <row r="137" spans="1:7">
      <c r="A137" s="85"/>
      <c r="B137" s="85"/>
      <c r="C137" s="85"/>
      <c r="D137" s="85"/>
      <c r="E137" s="85"/>
      <c r="F137" s="85"/>
      <c r="G137" s="85"/>
    </row>
    <row r="138" spans="1:7">
      <c r="A138" s="85"/>
      <c r="B138" s="85"/>
      <c r="C138" s="85"/>
      <c r="D138" s="85"/>
      <c r="E138" s="85"/>
      <c r="F138" s="85"/>
      <c r="G138" s="85"/>
    </row>
    <row r="139" spans="1:7">
      <c r="A139" s="85"/>
      <c r="B139" s="85"/>
      <c r="C139" s="85"/>
      <c r="D139" s="85"/>
      <c r="E139" s="85"/>
      <c r="F139" s="85"/>
      <c r="G139" s="85"/>
    </row>
    <row r="140" spans="1:7">
      <c r="A140" s="85"/>
      <c r="B140" s="85"/>
      <c r="C140" s="85"/>
      <c r="D140" s="85"/>
      <c r="E140" s="85"/>
      <c r="F140" s="85"/>
      <c r="G140" s="85"/>
    </row>
    <row r="141" spans="1:7">
      <c r="A141" s="85"/>
      <c r="B141" s="85"/>
      <c r="C141" s="85"/>
      <c r="D141" s="85"/>
      <c r="E141" s="85"/>
      <c r="F141" s="85"/>
      <c r="G141" s="85"/>
    </row>
    <row r="142" spans="1:7">
      <c r="A142" s="85"/>
      <c r="B142" s="85"/>
      <c r="C142" s="85"/>
      <c r="D142" s="85"/>
      <c r="E142" s="85"/>
      <c r="F142" s="85"/>
      <c r="G142" s="85"/>
    </row>
    <row r="143" spans="1:7">
      <c r="A143" s="85"/>
      <c r="B143" s="85"/>
      <c r="C143" s="85"/>
      <c r="D143" s="85"/>
      <c r="E143" s="85"/>
      <c r="F143" s="85"/>
      <c r="G143" s="85"/>
    </row>
    <row r="144" spans="1:7">
      <c r="A144" s="85"/>
      <c r="B144" s="85"/>
      <c r="C144" s="85"/>
      <c r="D144" s="85"/>
      <c r="E144" s="85"/>
      <c r="F144" s="85"/>
      <c r="G144" s="85"/>
    </row>
    <row r="145" spans="1:7">
      <c r="A145" s="85"/>
      <c r="B145" s="85"/>
      <c r="C145" s="85"/>
      <c r="D145" s="85"/>
      <c r="E145" s="85"/>
      <c r="F145" s="85"/>
      <c r="G145" s="85"/>
    </row>
    <row r="146" spans="1:7">
      <c r="A146" s="85"/>
      <c r="B146" s="85"/>
      <c r="C146" s="85"/>
      <c r="D146" s="85"/>
      <c r="E146" s="85"/>
      <c r="F146" s="85"/>
      <c r="G146" s="85"/>
    </row>
    <row r="147" spans="1:7">
      <c r="A147" s="85"/>
      <c r="B147" s="85"/>
      <c r="C147" s="85"/>
      <c r="D147" s="85"/>
      <c r="E147" s="85"/>
      <c r="F147" s="85"/>
      <c r="G147" s="85"/>
    </row>
    <row r="148" spans="1:7">
      <c r="A148" s="85"/>
      <c r="B148" s="85"/>
      <c r="C148" s="85"/>
      <c r="D148" s="85"/>
      <c r="E148" s="85"/>
      <c r="F148" s="85"/>
      <c r="G148" s="85"/>
    </row>
    <row r="149" spans="1:7">
      <c r="A149" s="85"/>
      <c r="B149" s="85"/>
      <c r="C149" s="85"/>
      <c r="D149" s="85"/>
      <c r="E149" s="85"/>
      <c r="F149" s="85"/>
      <c r="G149" s="85"/>
    </row>
    <row r="150" spans="1:7">
      <c r="A150" s="85"/>
      <c r="B150" s="85"/>
      <c r="C150" s="85"/>
      <c r="D150" s="85"/>
      <c r="E150" s="85"/>
      <c r="F150" s="85"/>
      <c r="G150" s="85"/>
    </row>
    <row r="151" spans="1:7">
      <c r="A151" s="85"/>
      <c r="B151" s="85"/>
      <c r="C151" s="85"/>
      <c r="D151" s="85"/>
      <c r="E151" s="85"/>
      <c r="F151" s="85"/>
      <c r="G151" s="85"/>
    </row>
    <row r="152" spans="1:7">
      <c r="A152" s="85"/>
      <c r="B152" s="85"/>
      <c r="C152" s="85"/>
      <c r="D152" s="85"/>
      <c r="E152" s="85"/>
      <c r="F152" s="85"/>
      <c r="G152" s="85"/>
    </row>
    <row r="153" spans="1:7">
      <c r="A153" s="85"/>
      <c r="B153" s="85"/>
      <c r="C153" s="85"/>
      <c r="D153" s="85"/>
      <c r="E153" s="85"/>
      <c r="F153" s="85"/>
      <c r="G153" s="85"/>
    </row>
    <row r="154" spans="1:7">
      <c r="A154" s="85"/>
      <c r="B154" s="85"/>
      <c r="C154" s="85"/>
      <c r="D154" s="85"/>
      <c r="E154" s="85"/>
      <c r="F154" s="85"/>
      <c r="G154" s="85"/>
    </row>
    <row r="155" spans="1:7">
      <c r="A155" s="85"/>
      <c r="B155" s="85"/>
      <c r="C155" s="85"/>
      <c r="D155" s="85"/>
      <c r="E155" s="85"/>
      <c r="F155" s="85"/>
      <c r="G155" s="85"/>
    </row>
    <row r="156" spans="1:7">
      <c r="A156" s="85"/>
      <c r="B156" s="85"/>
      <c r="C156" s="85"/>
      <c r="D156" s="85"/>
      <c r="E156" s="85"/>
      <c r="F156" s="85"/>
      <c r="G156" s="85"/>
    </row>
    <row r="157" spans="1:7">
      <c r="A157" s="85"/>
      <c r="B157" s="85"/>
      <c r="C157" s="85"/>
      <c r="D157" s="85"/>
      <c r="E157" s="85"/>
      <c r="F157" s="85"/>
      <c r="G157" s="85"/>
    </row>
    <row r="158" spans="1:7">
      <c r="A158" s="85"/>
      <c r="B158" s="85"/>
      <c r="C158" s="85"/>
      <c r="D158" s="85"/>
      <c r="E158" s="85"/>
      <c r="F158" s="85"/>
      <c r="G158" s="85"/>
    </row>
    <row r="159" spans="1:7">
      <c r="A159" s="85"/>
      <c r="B159" s="85"/>
      <c r="C159" s="85"/>
      <c r="D159" s="85"/>
      <c r="E159" s="85"/>
      <c r="F159" s="85"/>
      <c r="G159" s="85"/>
    </row>
    <row r="160" spans="1:7">
      <c r="A160" s="85"/>
      <c r="B160" s="85"/>
      <c r="C160" s="85"/>
      <c r="D160" s="85"/>
      <c r="E160" s="85"/>
      <c r="F160" s="85"/>
      <c r="G160" s="85"/>
    </row>
    <row r="161" spans="1:7">
      <c r="A161" s="85"/>
      <c r="B161" s="85"/>
      <c r="C161" s="85"/>
      <c r="D161" s="85"/>
      <c r="E161" s="85"/>
      <c r="F161" s="85"/>
      <c r="G161" s="85"/>
    </row>
    <row r="162" spans="1:7">
      <c r="A162" s="85"/>
      <c r="B162" s="85"/>
      <c r="C162" s="85"/>
      <c r="D162" s="85"/>
      <c r="E162" s="85"/>
      <c r="F162" s="85"/>
      <c r="G162" s="85"/>
    </row>
    <row r="163" spans="1:7">
      <c r="A163" s="85"/>
      <c r="B163" s="85"/>
      <c r="C163" s="85"/>
      <c r="D163" s="85"/>
      <c r="E163" s="85"/>
      <c r="F163" s="85"/>
      <c r="G163" s="85"/>
    </row>
    <row r="164" spans="1:7">
      <c r="A164" s="85"/>
      <c r="B164" s="85"/>
      <c r="C164" s="85"/>
      <c r="D164" s="85"/>
      <c r="E164" s="85"/>
      <c r="F164" s="85"/>
      <c r="G164" s="85"/>
    </row>
    <row r="165" spans="1:7">
      <c r="A165" s="85"/>
      <c r="B165" s="85"/>
      <c r="C165" s="85"/>
      <c r="D165" s="85"/>
      <c r="E165" s="85"/>
      <c r="F165" s="85"/>
      <c r="G165" s="85"/>
    </row>
    <row r="166" spans="1:7">
      <c r="A166" s="85"/>
      <c r="B166" s="85"/>
      <c r="C166" s="85"/>
      <c r="D166" s="85"/>
      <c r="E166" s="85"/>
      <c r="F166" s="85"/>
      <c r="G166" s="85"/>
    </row>
    <row r="167" spans="1:7">
      <c r="A167" s="85"/>
      <c r="B167" s="85"/>
      <c r="C167" s="85"/>
      <c r="D167" s="85"/>
      <c r="E167" s="85"/>
      <c r="F167" s="85"/>
      <c r="G167" s="85"/>
    </row>
    <row r="168" spans="1:7">
      <c r="A168" s="85"/>
      <c r="B168" s="85"/>
      <c r="C168" s="85"/>
      <c r="D168" s="85"/>
      <c r="E168" s="85"/>
      <c r="F168" s="85"/>
      <c r="G168" s="85"/>
    </row>
    <row r="169" spans="1:7">
      <c r="A169" s="85"/>
      <c r="B169" s="85"/>
      <c r="C169" s="85"/>
      <c r="D169" s="85"/>
      <c r="E169" s="85"/>
      <c r="F169" s="85"/>
      <c r="G169" s="85"/>
    </row>
    <row r="170" spans="1:7">
      <c r="A170" s="85"/>
      <c r="B170" s="85"/>
      <c r="C170" s="85"/>
      <c r="D170" s="85"/>
      <c r="E170" s="85"/>
      <c r="F170" s="85"/>
      <c r="G170" s="85"/>
    </row>
    <row r="171" spans="1:7">
      <c r="A171" s="85"/>
      <c r="B171" s="85"/>
      <c r="C171" s="85"/>
      <c r="D171" s="85"/>
      <c r="E171" s="85"/>
      <c r="F171" s="85"/>
      <c r="G171" s="85"/>
    </row>
    <row r="172" spans="1:7">
      <c r="A172" s="85"/>
      <c r="B172" s="85"/>
      <c r="C172" s="85"/>
      <c r="D172" s="85"/>
      <c r="E172" s="85"/>
      <c r="F172" s="85"/>
      <c r="G172" s="85"/>
    </row>
    <row r="173" spans="1:7">
      <c r="A173" s="85"/>
      <c r="B173" s="85"/>
      <c r="C173" s="85"/>
      <c r="D173" s="85"/>
      <c r="E173" s="85"/>
      <c r="F173" s="85"/>
      <c r="G173" s="85"/>
    </row>
    <row r="174" spans="1:7">
      <c r="A174" s="85"/>
      <c r="B174" s="85"/>
      <c r="C174" s="85"/>
      <c r="D174" s="85"/>
      <c r="E174" s="85"/>
      <c r="F174" s="85"/>
      <c r="G174" s="85"/>
    </row>
    <row r="175" spans="1:7">
      <c r="A175" s="85"/>
      <c r="B175" s="85"/>
      <c r="C175" s="85"/>
      <c r="D175" s="85"/>
      <c r="E175" s="85"/>
      <c r="F175" s="85"/>
      <c r="G175" s="85"/>
    </row>
  </sheetData>
  <mergeCells count="6">
    <mergeCell ref="F9:G9"/>
    <mergeCell ref="E36:F36"/>
    <mergeCell ref="A5:G5"/>
    <mergeCell ref="A6:G6"/>
    <mergeCell ref="D8:E8"/>
    <mergeCell ref="F8:G8"/>
  </mergeCells>
  <pageMargins left="0.2" right="0.2" top="0.25" bottom="0.25" header="0.3" footer="0.3"/>
  <pageSetup paperSize="9" orientation="landscape" horizontalDpi="180" verticalDpi="180" r:id="rId1"/>
</worksheet>
</file>

<file path=xl/worksheets/sheet4.xml><?xml version="1.0" encoding="utf-8"?>
<worksheet xmlns="http://schemas.openxmlformats.org/spreadsheetml/2006/main" xmlns:r="http://schemas.openxmlformats.org/officeDocument/2006/relationships">
  <dimension ref="A1:J279"/>
  <sheetViews>
    <sheetView workbookViewId="0">
      <selection activeCell="A8" sqref="A8"/>
    </sheetView>
  </sheetViews>
  <sheetFormatPr defaultRowHeight="15"/>
  <cols>
    <col min="1" max="1" width="65.140625" style="103" customWidth="1"/>
    <col min="2" max="2" width="11" style="103" customWidth="1"/>
    <col min="3" max="3" width="18.140625" style="103" bestFit="1" customWidth="1"/>
    <col min="4" max="4" width="9.140625" style="103"/>
    <col min="5" max="5" width="18.140625" style="103" bestFit="1" customWidth="1"/>
    <col min="6" max="16384" width="9.140625" style="103"/>
  </cols>
  <sheetData>
    <row r="1" spans="1:10">
      <c r="A1" s="102" t="s">
        <v>142</v>
      </c>
      <c r="B1" s="102"/>
      <c r="E1" s="102" t="s">
        <v>246</v>
      </c>
      <c r="F1" s="102"/>
      <c r="G1" s="102"/>
      <c r="H1" s="102"/>
    </row>
    <row r="2" spans="1:10">
      <c r="A2" s="102" t="s">
        <v>247</v>
      </c>
      <c r="B2" s="102"/>
      <c r="D2" s="103" t="s">
        <v>3</v>
      </c>
    </row>
    <row r="3" spans="1:10">
      <c r="A3" s="102" t="s">
        <v>248</v>
      </c>
      <c r="B3" s="102"/>
      <c r="D3" s="103" t="s">
        <v>249</v>
      </c>
    </row>
    <row r="5" spans="1:10" ht="18.75">
      <c r="A5" s="207" t="s">
        <v>473</v>
      </c>
      <c r="B5" s="207"/>
      <c r="C5" s="207"/>
      <c r="D5" s="207"/>
      <c r="E5" s="207"/>
      <c r="F5" s="207"/>
      <c r="G5" s="207"/>
      <c r="H5" s="104"/>
      <c r="I5" s="104"/>
      <c r="J5" s="104"/>
    </row>
    <row r="6" spans="1:10" ht="19.5">
      <c r="A6" s="208" t="s">
        <v>716</v>
      </c>
      <c r="B6" s="208"/>
      <c r="C6" s="208"/>
      <c r="D6" s="208"/>
      <c r="E6" s="208"/>
      <c r="F6" s="208"/>
      <c r="G6" s="208"/>
      <c r="H6" s="105"/>
      <c r="I6" s="105"/>
      <c r="J6" s="105"/>
    </row>
    <row r="8" spans="1:10">
      <c r="A8" s="106" t="s">
        <v>250</v>
      </c>
      <c r="B8" s="106"/>
    </row>
    <row r="9" spans="1:10">
      <c r="A9" s="103" t="s">
        <v>251</v>
      </c>
    </row>
    <row r="10" spans="1:10">
      <c r="A10" s="103" t="s">
        <v>252</v>
      </c>
    </row>
    <row r="11" spans="1:10">
      <c r="A11" s="103" t="s">
        <v>253</v>
      </c>
    </row>
    <row r="12" spans="1:10">
      <c r="A12" s="103" t="s">
        <v>254</v>
      </c>
    </row>
    <row r="13" spans="1:10">
      <c r="A13" s="103" t="s">
        <v>474</v>
      </c>
    </row>
    <row r="14" spans="1:10">
      <c r="A14" s="103" t="s">
        <v>255</v>
      </c>
    </row>
    <row r="15" spans="1:10">
      <c r="A15" s="103" t="s">
        <v>256</v>
      </c>
      <c r="E15" s="107"/>
    </row>
    <row r="17" spans="1:2">
      <c r="A17" s="108" t="s">
        <v>257</v>
      </c>
      <c r="B17" s="108"/>
    </row>
    <row r="18" spans="1:2">
      <c r="A18" s="103" t="s">
        <v>258</v>
      </c>
    </row>
    <row r="20" spans="1:2">
      <c r="A20" s="108" t="s">
        <v>259</v>
      </c>
      <c r="B20" s="108"/>
    </row>
    <row r="21" spans="1:2">
      <c r="A21" s="103" t="s">
        <v>475</v>
      </c>
    </row>
    <row r="22" spans="1:2">
      <c r="A22" s="103" t="s">
        <v>476</v>
      </c>
    </row>
    <row r="23" spans="1:2">
      <c r="A23" s="103" t="s">
        <v>477</v>
      </c>
    </row>
    <row r="24" spans="1:2">
      <c r="A24" s="103" t="s">
        <v>478</v>
      </c>
    </row>
    <row r="25" spans="1:2">
      <c r="A25" s="103" t="s">
        <v>479</v>
      </c>
    </row>
    <row r="26" spans="1:2">
      <c r="A26" s="103" t="s">
        <v>480</v>
      </c>
    </row>
    <row r="28" spans="1:2">
      <c r="A28" s="106" t="s">
        <v>481</v>
      </c>
    </row>
    <row r="29" spans="1:2">
      <c r="A29" s="108" t="s">
        <v>482</v>
      </c>
      <c r="B29" s="106"/>
    </row>
    <row r="30" spans="1:2">
      <c r="A30" s="103" t="s">
        <v>483</v>
      </c>
    </row>
    <row r="31" spans="1:2">
      <c r="A31" s="103" t="s">
        <v>484</v>
      </c>
    </row>
    <row r="35" spans="1:2">
      <c r="A35" s="108" t="s">
        <v>485</v>
      </c>
      <c r="B35" s="106"/>
    </row>
    <row r="36" spans="1:2">
      <c r="A36" s="106" t="s">
        <v>486</v>
      </c>
      <c r="B36" s="108"/>
    </row>
    <row r="37" spans="1:2">
      <c r="A37" s="103" t="s">
        <v>260</v>
      </c>
    </row>
    <row r="38" spans="1:2">
      <c r="A38" s="103" t="s">
        <v>261</v>
      </c>
    </row>
    <row r="40" spans="1:2">
      <c r="A40" s="106" t="s">
        <v>487</v>
      </c>
      <c r="B40" s="108"/>
    </row>
    <row r="41" spans="1:2">
      <c r="A41" s="103" t="s">
        <v>262</v>
      </c>
    </row>
    <row r="43" spans="1:2">
      <c r="A43" s="106" t="s">
        <v>488</v>
      </c>
      <c r="B43" s="108"/>
    </row>
    <row r="44" spans="1:2">
      <c r="A44" s="103" t="s">
        <v>263</v>
      </c>
    </row>
    <row r="46" spans="1:2">
      <c r="A46" s="106" t="s">
        <v>489</v>
      </c>
      <c r="B46" s="106"/>
    </row>
    <row r="47" spans="1:2">
      <c r="A47" s="108" t="s">
        <v>490</v>
      </c>
      <c r="B47" s="106"/>
    </row>
    <row r="48" spans="1:2">
      <c r="A48" s="103" t="s">
        <v>491</v>
      </c>
      <c r="B48" s="106"/>
    </row>
    <row r="49" spans="1:2">
      <c r="A49" s="103" t="s">
        <v>492</v>
      </c>
      <c r="B49" s="106"/>
    </row>
    <row r="50" spans="1:2">
      <c r="A50" s="103" t="s">
        <v>493</v>
      </c>
      <c r="B50" s="106"/>
    </row>
    <row r="51" spans="1:2">
      <c r="A51" s="103" t="s">
        <v>494</v>
      </c>
      <c r="B51" s="106"/>
    </row>
    <row r="52" spans="1:2">
      <c r="A52" s="103" t="s">
        <v>495</v>
      </c>
      <c r="B52" s="106"/>
    </row>
    <row r="53" spans="1:2">
      <c r="A53" s="103" t="s">
        <v>496</v>
      </c>
      <c r="B53" s="106"/>
    </row>
    <row r="54" spans="1:2">
      <c r="A54" s="103" t="s">
        <v>497</v>
      </c>
      <c r="B54" s="106"/>
    </row>
    <row r="55" spans="1:2">
      <c r="A55" s="106"/>
      <c r="B55" s="106"/>
    </row>
    <row r="56" spans="1:2">
      <c r="A56" s="109" t="s">
        <v>498</v>
      </c>
      <c r="B56" s="106"/>
    </row>
    <row r="57" spans="1:2">
      <c r="A57" s="103" t="s">
        <v>499</v>
      </c>
      <c r="B57" s="106"/>
    </row>
    <row r="58" spans="1:2">
      <c r="A58" s="103" t="s">
        <v>500</v>
      </c>
      <c r="B58" s="106"/>
    </row>
    <row r="59" spans="1:2">
      <c r="A59" s="103" t="s">
        <v>501</v>
      </c>
      <c r="B59" s="106"/>
    </row>
    <row r="60" spans="1:2">
      <c r="A60" s="103" t="s">
        <v>502</v>
      </c>
      <c r="B60" s="106"/>
    </row>
    <row r="61" spans="1:2">
      <c r="A61" s="103" t="s">
        <v>503</v>
      </c>
      <c r="B61" s="106"/>
    </row>
    <row r="62" spans="1:2">
      <c r="A62" s="103" t="s">
        <v>504</v>
      </c>
      <c r="B62" s="106"/>
    </row>
    <row r="63" spans="1:2">
      <c r="A63" s="106"/>
      <c r="B63" s="106"/>
    </row>
    <row r="64" spans="1:2">
      <c r="A64" s="108" t="s">
        <v>505</v>
      </c>
      <c r="B64" s="106"/>
    </row>
    <row r="65" spans="1:3">
      <c r="A65" s="103" t="s">
        <v>506</v>
      </c>
      <c r="B65" s="106"/>
    </row>
    <row r="66" spans="1:3">
      <c r="A66" s="103" t="s">
        <v>507</v>
      </c>
      <c r="B66" s="106"/>
    </row>
    <row r="67" spans="1:3">
      <c r="A67" s="103" t="s">
        <v>508</v>
      </c>
      <c r="B67" s="106"/>
    </row>
    <row r="68" spans="1:3">
      <c r="A68" s="103" t="s">
        <v>509</v>
      </c>
      <c r="B68" s="106"/>
    </row>
    <row r="69" spans="1:3">
      <c r="A69" s="103" t="s">
        <v>510</v>
      </c>
      <c r="B69" s="106"/>
    </row>
    <row r="70" spans="1:3">
      <c r="B70" s="106"/>
    </row>
    <row r="71" spans="1:3">
      <c r="A71" s="108" t="s">
        <v>511</v>
      </c>
      <c r="B71" s="106"/>
    </row>
    <row r="72" spans="1:3">
      <c r="A72" s="103" t="s">
        <v>512</v>
      </c>
      <c r="B72" s="106"/>
    </row>
    <row r="73" spans="1:3">
      <c r="A73" s="103" t="s">
        <v>513</v>
      </c>
      <c r="B73" s="106"/>
    </row>
    <row r="74" spans="1:3">
      <c r="A74" s="103" t="s">
        <v>514</v>
      </c>
      <c r="B74" s="106"/>
    </row>
    <row r="75" spans="1:3">
      <c r="A75" s="103" t="s">
        <v>515</v>
      </c>
      <c r="B75" s="106"/>
      <c r="C75" s="103" t="s">
        <v>516</v>
      </c>
    </row>
    <row r="76" spans="1:3">
      <c r="A76" s="103" t="s">
        <v>517</v>
      </c>
      <c r="B76" s="106"/>
      <c r="C76" s="103" t="s">
        <v>518</v>
      </c>
    </row>
    <row r="77" spans="1:3">
      <c r="A77" s="103" t="s">
        <v>519</v>
      </c>
      <c r="B77" s="106"/>
      <c r="C77" s="103" t="s">
        <v>520</v>
      </c>
    </row>
    <row r="78" spans="1:3">
      <c r="A78" s="103" t="s">
        <v>521</v>
      </c>
      <c r="B78" s="106"/>
      <c r="C78" s="103" t="s">
        <v>522</v>
      </c>
    </row>
    <row r="79" spans="1:3">
      <c r="A79" s="103" t="s">
        <v>523</v>
      </c>
      <c r="B79" s="106"/>
      <c r="C79" s="103" t="s">
        <v>524</v>
      </c>
    </row>
    <row r="80" spans="1:3">
      <c r="A80" s="106"/>
      <c r="B80" s="106"/>
    </row>
    <row r="81" spans="1:2">
      <c r="A81" s="108" t="s">
        <v>525</v>
      </c>
      <c r="B81" s="106"/>
    </row>
    <row r="82" spans="1:2">
      <c r="A82" s="103" t="s">
        <v>526</v>
      </c>
      <c r="B82" s="106"/>
    </row>
    <row r="83" spans="1:2">
      <c r="A83" s="103" t="s">
        <v>527</v>
      </c>
      <c r="B83" s="106"/>
    </row>
    <row r="84" spans="1:2">
      <c r="A84" s="103" t="s">
        <v>528</v>
      </c>
      <c r="B84" s="106"/>
    </row>
    <row r="85" spans="1:2">
      <c r="A85" s="103" t="s">
        <v>529</v>
      </c>
      <c r="B85" s="106"/>
    </row>
    <row r="86" spans="1:2">
      <c r="A86" s="103" t="s">
        <v>530</v>
      </c>
      <c r="B86" s="106"/>
    </row>
    <row r="87" spans="1:2">
      <c r="A87" s="103" t="s">
        <v>531</v>
      </c>
      <c r="B87" s="106"/>
    </row>
    <row r="88" spans="1:2">
      <c r="A88" s="103" t="s">
        <v>532</v>
      </c>
      <c r="B88" s="106"/>
    </row>
    <row r="89" spans="1:2">
      <c r="A89" s="103" t="s">
        <v>533</v>
      </c>
      <c r="B89" s="106"/>
    </row>
    <row r="90" spans="1:2">
      <c r="B90" s="106"/>
    </row>
    <row r="91" spans="1:2">
      <c r="A91" s="108" t="s">
        <v>534</v>
      </c>
      <c r="B91" s="106"/>
    </row>
    <row r="92" spans="1:2">
      <c r="A92" s="103" t="s">
        <v>535</v>
      </c>
      <c r="B92" s="106"/>
    </row>
    <row r="93" spans="1:2">
      <c r="A93" s="103" t="s">
        <v>536</v>
      </c>
      <c r="B93" s="106"/>
    </row>
    <row r="94" spans="1:2">
      <c r="A94" s="103" t="s">
        <v>537</v>
      </c>
      <c r="B94" s="106"/>
    </row>
    <row r="95" spans="1:2">
      <c r="A95" s="106"/>
      <c r="B95" s="106"/>
    </row>
    <row r="96" spans="1:2">
      <c r="A96" s="106"/>
      <c r="B96" s="106"/>
    </row>
    <row r="97" spans="1:2">
      <c r="A97" s="108" t="s">
        <v>538</v>
      </c>
      <c r="B97" s="106"/>
    </row>
    <row r="98" spans="1:2">
      <c r="A98" s="103" t="s">
        <v>539</v>
      </c>
      <c r="B98" s="106"/>
    </row>
    <row r="99" spans="1:2">
      <c r="A99" s="103" t="s">
        <v>540</v>
      </c>
      <c r="B99" s="106"/>
    </row>
    <row r="100" spans="1:2">
      <c r="A100" s="103" t="s">
        <v>541</v>
      </c>
      <c r="B100" s="106"/>
    </row>
    <row r="101" spans="1:2">
      <c r="A101" s="103" t="s">
        <v>542</v>
      </c>
      <c r="B101" s="106"/>
    </row>
    <row r="102" spans="1:2">
      <c r="A102" s="103" t="s">
        <v>543</v>
      </c>
      <c r="B102" s="106"/>
    </row>
    <row r="103" spans="1:2">
      <c r="B103" s="106"/>
    </row>
    <row r="104" spans="1:2">
      <c r="A104" s="108" t="s">
        <v>544</v>
      </c>
      <c r="B104" s="106"/>
    </row>
    <row r="105" spans="1:2">
      <c r="A105" s="103" t="s">
        <v>545</v>
      </c>
      <c r="B105" s="106"/>
    </row>
    <row r="106" spans="1:2">
      <c r="A106" s="103" t="s">
        <v>546</v>
      </c>
      <c r="B106" s="106"/>
    </row>
    <row r="107" spans="1:2">
      <c r="A107" s="103" t="s">
        <v>547</v>
      </c>
      <c r="B107" s="106"/>
    </row>
    <row r="108" spans="1:2">
      <c r="B108" s="106"/>
    </row>
    <row r="109" spans="1:2">
      <c r="A109" s="108" t="s">
        <v>548</v>
      </c>
      <c r="B109" s="106"/>
    </row>
    <row r="110" spans="1:2">
      <c r="A110" s="103" t="s">
        <v>549</v>
      </c>
      <c r="B110" s="106"/>
    </row>
    <row r="111" spans="1:2">
      <c r="A111" s="103" t="s">
        <v>550</v>
      </c>
      <c r="B111" s="106"/>
    </row>
    <row r="112" spans="1:2">
      <c r="A112" s="103" t="s">
        <v>551</v>
      </c>
      <c r="B112" s="106"/>
    </row>
    <row r="113" spans="1:2">
      <c r="A113" s="103" t="s">
        <v>552</v>
      </c>
      <c r="B113" s="106"/>
    </row>
    <row r="114" spans="1:2">
      <c r="A114" s="106"/>
      <c r="B114" s="106"/>
    </row>
    <row r="115" spans="1:2">
      <c r="A115" s="108" t="s">
        <v>553</v>
      </c>
      <c r="B115" s="106"/>
    </row>
    <row r="116" spans="1:2">
      <c r="A116" s="103" t="s">
        <v>554</v>
      </c>
      <c r="B116" s="106"/>
    </row>
    <row r="117" spans="1:2">
      <c r="A117" s="103" t="s">
        <v>555</v>
      </c>
      <c r="B117" s="106"/>
    </row>
    <row r="118" spans="1:2">
      <c r="A118" s="103" t="s">
        <v>556</v>
      </c>
      <c r="B118" s="106"/>
    </row>
    <row r="119" spans="1:2">
      <c r="A119" s="103" t="s">
        <v>557</v>
      </c>
      <c r="B119" s="106"/>
    </row>
    <row r="120" spans="1:2">
      <c r="A120" s="103" t="s">
        <v>558</v>
      </c>
      <c r="B120" s="106"/>
    </row>
    <row r="121" spans="1:2">
      <c r="A121" s="103" t="s">
        <v>559</v>
      </c>
      <c r="B121" s="106"/>
    </row>
    <row r="122" spans="1:2">
      <c r="A122" s="103" t="s">
        <v>560</v>
      </c>
      <c r="B122" s="106"/>
    </row>
    <row r="123" spans="1:2">
      <c r="A123" s="103" t="s">
        <v>561</v>
      </c>
      <c r="B123" s="106"/>
    </row>
    <row r="124" spans="1:2">
      <c r="A124" s="103" t="s">
        <v>562</v>
      </c>
      <c r="B124" s="106"/>
    </row>
    <row r="125" spans="1:2">
      <c r="A125" s="103" t="s">
        <v>563</v>
      </c>
      <c r="B125" s="106"/>
    </row>
    <row r="126" spans="1:2">
      <c r="B126" s="106"/>
    </row>
    <row r="127" spans="1:2">
      <c r="A127" s="108" t="s">
        <v>564</v>
      </c>
      <c r="B127" s="106"/>
    </row>
    <row r="128" spans="1:2">
      <c r="A128" s="110" t="s">
        <v>565</v>
      </c>
      <c r="B128" s="106"/>
    </row>
    <row r="129" spans="1:2">
      <c r="A129" s="103" t="s">
        <v>566</v>
      </c>
      <c r="B129" s="106"/>
    </row>
    <row r="130" spans="1:2">
      <c r="A130" s="103" t="s">
        <v>567</v>
      </c>
      <c r="B130" s="106"/>
    </row>
    <row r="131" spans="1:2">
      <c r="A131" s="103" t="s">
        <v>568</v>
      </c>
      <c r="B131" s="106"/>
    </row>
    <row r="132" spans="1:2">
      <c r="A132" s="103" t="s">
        <v>569</v>
      </c>
      <c r="B132" s="106"/>
    </row>
    <row r="133" spans="1:2">
      <c r="A133" s="103" t="s">
        <v>570</v>
      </c>
      <c r="B133" s="106"/>
    </row>
    <row r="134" spans="1:2">
      <c r="A134" s="103" t="s">
        <v>571</v>
      </c>
      <c r="B134" s="106"/>
    </row>
    <row r="135" spans="1:2">
      <c r="B135" s="106"/>
    </row>
    <row r="136" spans="1:2">
      <c r="B136" s="106"/>
    </row>
    <row r="137" spans="1:2">
      <c r="A137" s="110" t="s">
        <v>572</v>
      </c>
      <c r="B137" s="106"/>
    </row>
    <row r="138" spans="1:2">
      <c r="A138" s="103" t="s">
        <v>573</v>
      </c>
      <c r="B138" s="106"/>
    </row>
    <row r="139" spans="1:2">
      <c r="A139" s="103" t="s">
        <v>574</v>
      </c>
      <c r="B139" s="106"/>
    </row>
    <row r="140" spans="1:2">
      <c r="A140" s="103" t="s">
        <v>575</v>
      </c>
      <c r="B140" s="106"/>
    </row>
    <row r="141" spans="1:2">
      <c r="A141" s="103" t="s">
        <v>569</v>
      </c>
      <c r="B141" s="106"/>
    </row>
    <row r="142" spans="1:2">
      <c r="A142" s="103" t="s">
        <v>576</v>
      </c>
      <c r="B142" s="106"/>
    </row>
    <row r="143" spans="1:2">
      <c r="A143" s="103" t="s">
        <v>577</v>
      </c>
      <c r="B143" s="106"/>
    </row>
    <row r="144" spans="1:2">
      <c r="A144" s="103" t="s">
        <v>578</v>
      </c>
      <c r="B144" s="106"/>
    </row>
    <row r="145" spans="1:2">
      <c r="A145" s="103" t="s">
        <v>579</v>
      </c>
      <c r="B145" s="106"/>
    </row>
    <row r="146" spans="1:2">
      <c r="B146" s="106"/>
    </row>
    <row r="147" spans="1:2">
      <c r="A147" s="110" t="s">
        <v>580</v>
      </c>
      <c r="B147" s="106"/>
    </row>
    <row r="148" spans="1:2">
      <c r="A148" s="103" t="s">
        <v>581</v>
      </c>
      <c r="B148" s="106"/>
    </row>
    <row r="149" spans="1:2">
      <c r="A149" s="103" t="s">
        <v>582</v>
      </c>
      <c r="B149" s="106"/>
    </row>
    <row r="150" spans="1:2">
      <c r="A150" s="103" t="s">
        <v>583</v>
      </c>
      <c r="B150" s="106"/>
    </row>
    <row r="151" spans="1:2">
      <c r="A151" s="103" t="s">
        <v>569</v>
      </c>
      <c r="B151" s="106"/>
    </row>
    <row r="152" spans="1:2">
      <c r="A152" s="103" t="s">
        <v>584</v>
      </c>
      <c r="B152" s="106"/>
    </row>
    <row r="153" spans="1:2">
      <c r="A153" s="106"/>
      <c r="B153" s="106"/>
    </row>
    <row r="154" spans="1:2">
      <c r="A154" s="108" t="s">
        <v>585</v>
      </c>
      <c r="B154" s="106"/>
    </row>
    <row r="155" spans="1:2">
      <c r="A155" s="103" t="s">
        <v>586</v>
      </c>
      <c r="B155" s="106"/>
    </row>
    <row r="156" spans="1:2">
      <c r="A156" s="103" t="s">
        <v>587</v>
      </c>
      <c r="B156" s="106"/>
    </row>
    <row r="157" spans="1:2">
      <c r="A157" s="103" t="s">
        <v>588</v>
      </c>
      <c r="B157" s="106"/>
    </row>
    <row r="158" spans="1:2">
      <c r="A158" s="103" t="s">
        <v>589</v>
      </c>
      <c r="B158" s="106"/>
    </row>
    <row r="159" spans="1:2">
      <c r="A159" s="103" t="s">
        <v>590</v>
      </c>
      <c r="B159" s="106"/>
    </row>
    <row r="160" spans="1:2">
      <c r="A160" s="103" t="s">
        <v>591</v>
      </c>
      <c r="B160" s="106"/>
    </row>
    <row r="161" spans="1:5">
      <c r="B161" s="106"/>
    </row>
    <row r="162" spans="1:5">
      <c r="A162" s="108" t="s">
        <v>592</v>
      </c>
      <c r="B162" s="106"/>
    </row>
    <row r="163" spans="1:5">
      <c r="A163" s="103" t="s">
        <v>593</v>
      </c>
      <c r="B163" s="106"/>
    </row>
    <row r="164" spans="1:5">
      <c r="A164" s="103" t="s">
        <v>594</v>
      </c>
      <c r="B164" s="106"/>
    </row>
    <row r="165" spans="1:5">
      <c r="A165" s="103" t="s">
        <v>595</v>
      </c>
      <c r="B165" s="106"/>
    </row>
    <row r="166" spans="1:5">
      <c r="A166" s="106"/>
      <c r="B166" s="106"/>
    </row>
    <row r="167" spans="1:5">
      <c r="A167" s="106"/>
      <c r="B167" s="106"/>
    </row>
    <row r="168" spans="1:5">
      <c r="A168" s="106"/>
      <c r="B168" s="106"/>
    </row>
    <row r="169" spans="1:5">
      <c r="A169" s="106"/>
      <c r="B169" s="106"/>
    </row>
    <row r="170" spans="1:5">
      <c r="A170" s="106"/>
      <c r="B170" s="106"/>
    </row>
    <row r="171" spans="1:5">
      <c r="A171" s="106" t="s">
        <v>596</v>
      </c>
    </row>
    <row r="173" spans="1:5">
      <c r="A173" s="111" t="s">
        <v>264</v>
      </c>
      <c r="B173" s="112"/>
      <c r="C173" s="113">
        <v>41274</v>
      </c>
      <c r="D173" s="113"/>
      <c r="E173" s="113">
        <v>40909</v>
      </c>
    </row>
    <row r="174" spans="1:5">
      <c r="A174" s="114" t="s">
        <v>265</v>
      </c>
      <c r="B174" s="115"/>
      <c r="C174" s="116">
        <v>561564033</v>
      </c>
      <c r="D174" s="116"/>
      <c r="E174" s="116">
        <v>68635423</v>
      </c>
    </row>
    <row r="175" spans="1:5">
      <c r="A175" s="114" t="s">
        <v>266</v>
      </c>
      <c r="B175" s="115"/>
      <c r="C175" s="116">
        <f>C176+C186+C187</f>
        <v>5166971414</v>
      </c>
      <c r="D175" s="116"/>
      <c r="E175" s="116">
        <f>E176+E186+E187</f>
        <v>5429541986</v>
      </c>
    </row>
    <row r="176" spans="1:5">
      <c r="A176" s="114" t="s">
        <v>267</v>
      </c>
      <c r="B176" s="115"/>
      <c r="C176" s="116">
        <f>SUM(C177:C185)</f>
        <v>2762799659</v>
      </c>
      <c r="D176" s="116"/>
      <c r="E176" s="116">
        <f>SUM(E177:E185)</f>
        <v>2707434172</v>
      </c>
    </row>
    <row r="177" spans="1:5">
      <c r="A177" s="117" t="s">
        <v>597</v>
      </c>
      <c r="B177" s="115"/>
      <c r="C177" s="116">
        <v>1808395923</v>
      </c>
      <c r="D177" s="116"/>
      <c r="E177" s="116">
        <v>359554442</v>
      </c>
    </row>
    <row r="178" spans="1:5">
      <c r="A178" s="117" t="s">
        <v>598</v>
      </c>
      <c r="B178" s="115"/>
      <c r="C178" s="116">
        <v>159946639</v>
      </c>
      <c r="D178" s="116"/>
      <c r="E178" s="116">
        <v>218089343</v>
      </c>
    </row>
    <row r="179" spans="1:5">
      <c r="A179" s="117" t="s">
        <v>599</v>
      </c>
      <c r="B179" s="115"/>
      <c r="C179" s="116">
        <v>581836340</v>
      </c>
      <c r="D179" s="116"/>
      <c r="E179" s="116">
        <v>2108989667</v>
      </c>
    </row>
    <row r="180" spans="1:5">
      <c r="A180" s="117" t="s">
        <v>600</v>
      </c>
      <c r="B180" s="115"/>
      <c r="C180" s="116">
        <v>136598678</v>
      </c>
      <c r="D180" s="116"/>
      <c r="E180" s="116">
        <v>2944622</v>
      </c>
    </row>
    <row r="181" spans="1:5">
      <c r="A181" s="117" t="s">
        <v>601</v>
      </c>
      <c r="B181" s="115"/>
      <c r="C181" s="116">
        <v>12736045</v>
      </c>
      <c r="D181" s="116"/>
      <c r="E181" s="116"/>
    </row>
    <row r="182" spans="1:5">
      <c r="A182" s="117" t="s">
        <v>602</v>
      </c>
      <c r="B182" s="115"/>
      <c r="C182" s="116"/>
      <c r="D182" s="116"/>
      <c r="E182" s="116">
        <v>2754282</v>
      </c>
    </row>
    <row r="183" spans="1:5">
      <c r="A183" s="117" t="s">
        <v>603</v>
      </c>
      <c r="B183" s="115"/>
      <c r="C183" s="116">
        <v>45639394</v>
      </c>
      <c r="D183" s="116"/>
      <c r="E183" s="116">
        <v>199738</v>
      </c>
    </row>
    <row r="184" spans="1:5">
      <c r="A184" s="117" t="s">
        <v>604</v>
      </c>
      <c r="B184" s="115"/>
      <c r="C184" s="116">
        <v>17646640</v>
      </c>
      <c r="D184" s="116"/>
      <c r="E184" s="116"/>
    </row>
    <row r="185" spans="1:5">
      <c r="A185" s="117" t="s">
        <v>605</v>
      </c>
      <c r="B185" s="115"/>
      <c r="C185" s="116"/>
      <c r="D185" s="116"/>
      <c r="E185" s="116">
        <v>14902078</v>
      </c>
    </row>
    <row r="186" spans="1:5">
      <c r="A186" s="114" t="s">
        <v>268</v>
      </c>
      <c r="B186" s="115"/>
      <c r="C186" s="116">
        <v>1047139</v>
      </c>
      <c r="D186" s="116"/>
      <c r="E186" s="116">
        <v>367684606</v>
      </c>
    </row>
    <row r="187" spans="1:5">
      <c r="A187" s="114" t="s">
        <v>269</v>
      </c>
      <c r="B187" s="115"/>
      <c r="C187" s="116">
        <f>SUM(C188:C194)</f>
        <v>2403124616</v>
      </c>
      <c r="D187" s="116"/>
      <c r="E187" s="116">
        <f>SUM(E188:E194)</f>
        <v>2354423208</v>
      </c>
    </row>
    <row r="188" spans="1:5">
      <c r="A188" s="117" t="s">
        <v>606</v>
      </c>
      <c r="B188" s="115"/>
      <c r="C188" s="116">
        <v>13980512</v>
      </c>
      <c r="D188" s="116"/>
      <c r="E188" s="116">
        <v>4166433</v>
      </c>
    </row>
    <row r="189" spans="1:5">
      <c r="A189" s="117" t="s">
        <v>607</v>
      </c>
      <c r="B189" s="115"/>
      <c r="C189" s="116">
        <v>143143312</v>
      </c>
      <c r="D189" s="116"/>
      <c r="E189" s="116">
        <v>110504828</v>
      </c>
    </row>
    <row r="190" spans="1:5">
      <c r="A190" s="117" t="s">
        <v>608</v>
      </c>
      <c r="B190" s="115"/>
      <c r="C190" s="116">
        <v>2102177168</v>
      </c>
      <c r="D190" s="116"/>
      <c r="E190" s="116">
        <v>2102427058</v>
      </c>
    </row>
    <row r="191" spans="1:5">
      <c r="A191" s="117" t="s">
        <v>609</v>
      </c>
      <c r="B191" s="115"/>
      <c r="C191" s="116">
        <v>5291104</v>
      </c>
      <c r="D191" s="116"/>
      <c r="E191" s="116"/>
    </row>
    <row r="192" spans="1:5">
      <c r="A192" s="117" t="s">
        <v>610</v>
      </c>
      <c r="B192" s="115"/>
      <c r="C192" s="116">
        <v>569920</v>
      </c>
      <c r="D192" s="116"/>
      <c r="E192" s="116"/>
    </row>
    <row r="193" spans="1:5">
      <c r="A193" s="117" t="s">
        <v>611</v>
      </c>
      <c r="B193" s="115"/>
      <c r="C193" s="116">
        <v>5197564</v>
      </c>
      <c r="D193" s="116"/>
      <c r="E193" s="116">
        <v>5140291</v>
      </c>
    </row>
    <row r="194" spans="1:5">
      <c r="A194" s="117" t="s">
        <v>612</v>
      </c>
      <c r="B194" s="115"/>
      <c r="C194" s="116">
        <v>132765036</v>
      </c>
      <c r="D194" s="116"/>
      <c r="E194" s="116">
        <v>132184598</v>
      </c>
    </row>
    <row r="195" spans="1:5">
      <c r="A195" s="118" t="s">
        <v>270</v>
      </c>
      <c r="B195" s="119"/>
      <c r="C195" s="120">
        <f>C174+C175</f>
        <v>5728535447</v>
      </c>
      <c r="D195" s="120"/>
      <c r="E195" s="120">
        <f>E174+E175</f>
        <v>5498177409</v>
      </c>
    </row>
    <row r="196" spans="1:5">
      <c r="A196" s="121"/>
      <c r="B196" s="122"/>
      <c r="C196" s="120"/>
      <c r="D196" s="120"/>
      <c r="E196" s="120"/>
    </row>
    <row r="197" spans="1:5">
      <c r="A197" s="121" t="s">
        <v>271</v>
      </c>
      <c r="B197" s="122"/>
      <c r="C197" s="113">
        <v>41274</v>
      </c>
      <c r="D197" s="113"/>
      <c r="E197" s="113">
        <v>40909</v>
      </c>
    </row>
    <row r="198" spans="1:5">
      <c r="A198" s="123" t="s">
        <v>272</v>
      </c>
      <c r="B198" s="124" t="s">
        <v>273</v>
      </c>
      <c r="C198" s="116">
        <f>SUM(C199:C206)</f>
        <v>3454956120</v>
      </c>
      <c r="D198" s="125" t="s">
        <v>273</v>
      </c>
      <c r="E198" s="116">
        <f>SUM(E199:E206)</f>
        <v>2025964964</v>
      </c>
    </row>
    <row r="199" spans="1:5">
      <c r="A199" s="123" t="s">
        <v>613</v>
      </c>
      <c r="B199" s="126">
        <v>30000</v>
      </c>
      <c r="C199" s="116">
        <v>188376000</v>
      </c>
      <c r="D199" s="127"/>
      <c r="E199" s="116"/>
    </row>
    <row r="200" spans="1:5">
      <c r="A200" s="123" t="s">
        <v>275</v>
      </c>
      <c r="B200" s="126">
        <v>96800</v>
      </c>
      <c r="C200" s="116">
        <v>905808000</v>
      </c>
      <c r="D200" s="127"/>
      <c r="E200" s="116"/>
    </row>
    <row r="201" spans="1:5">
      <c r="A201" s="123" t="s">
        <v>276</v>
      </c>
      <c r="B201" s="126">
        <v>191000</v>
      </c>
      <c r="C201" s="116">
        <v>2277405720</v>
      </c>
      <c r="D201" s="127"/>
      <c r="E201" s="116"/>
    </row>
    <row r="202" spans="1:5">
      <c r="A202" s="123" t="s">
        <v>614</v>
      </c>
      <c r="B202" s="126"/>
      <c r="C202" s="116"/>
      <c r="D202" s="127">
        <v>7000</v>
      </c>
      <c r="E202" s="116">
        <v>320640000</v>
      </c>
    </row>
    <row r="203" spans="1:5">
      <c r="A203" s="123" t="s">
        <v>615</v>
      </c>
      <c r="B203" s="126"/>
      <c r="C203" s="116"/>
      <c r="D203" s="127">
        <v>5</v>
      </c>
      <c r="E203" s="116"/>
    </row>
    <row r="204" spans="1:5">
      <c r="A204" s="123" t="s">
        <v>616</v>
      </c>
      <c r="B204" s="126"/>
      <c r="C204" s="116"/>
      <c r="D204" s="127">
        <v>67700</v>
      </c>
      <c r="E204" s="116">
        <v>861338360</v>
      </c>
    </row>
    <row r="205" spans="1:5">
      <c r="A205" s="123" t="s">
        <v>617</v>
      </c>
      <c r="B205" s="126"/>
      <c r="C205" s="116"/>
      <c r="D205" s="127">
        <v>52500</v>
      </c>
      <c r="E205" s="116">
        <v>609266100</v>
      </c>
    </row>
    <row r="206" spans="1:5">
      <c r="A206" s="123" t="s">
        <v>274</v>
      </c>
      <c r="B206" s="126">
        <v>13000</v>
      </c>
      <c r="C206" s="116">
        <v>83366400</v>
      </c>
      <c r="D206" s="127">
        <v>22000</v>
      </c>
      <c r="E206" s="116">
        <v>234720504</v>
      </c>
    </row>
    <row r="207" spans="1:5">
      <c r="A207" s="123" t="s">
        <v>277</v>
      </c>
      <c r="B207" s="128"/>
      <c r="C207" s="116">
        <f>SUM(C208:C213)</f>
        <v>82430000000</v>
      </c>
      <c r="D207" s="116"/>
      <c r="E207" s="116">
        <f>SUM(E208:E213)</f>
        <v>82900000000</v>
      </c>
    </row>
    <row r="208" spans="1:5">
      <c r="A208" s="123" t="s">
        <v>618</v>
      </c>
      <c r="B208" s="128"/>
      <c r="C208" s="116"/>
      <c r="D208" s="116"/>
      <c r="E208" s="116">
        <v>39200000000</v>
      </c>
    </row>
    <row r="209" spans="1:5">
      <c r="A209" s="123" t="s">
        <v>278</v>
      </c>
      <c r="B209" s="128"/>
      <c r="C209" s="116">
        <v>20700000000</v>
      </c>
      <c r="D209" s="116"/>
      <c r="E209" s="116">
        <v>8700000000</v>
      </c>
    </row>
    <row r="210" spans="1:5">
      <c r="A210" s="123" t="s">
        <v>619</v>
      </c>
      <c r="B210" s="128"/>
      <c r="C210" s="116">
        <v>17380000000</v>
      </c>
      <c r="D210" s="116"/>
      <c r="E210" s="116"/>
    </row>
    <row r="211" spans="1:5">
      <c r="A211" s="123" t="s">
        <v>620</v>
      </c>
      <c r="B211" s="128"/>
      <c r="C211" s="116">
        <v>11500000000</v>
      </c>
      <c r="D211" s="116"/>
      <c r="E211" s="116"/>
    </row>
    <row r="212" spans="1:5">
      <c r="A212" s="123" t="s">
        <v>621</v>
      </c>
      <c r="B212" s="128"/>
      <c r="C212" s="116">
        <v>14100000000</v>
      </c>
      <c r="D212" s="116"/>
      <c r="E212" s="116">
        <v>13000000000</v>
      </c>
    </row>
    <row r="213" spans="1:5">
      <c r="A213" s="123" t="s">
        <v>622</v>
      </c>
      <c r="B213" s="128"/>
      <c r="C213" s="116">
        <v>18750000000</v>
      </c>
      <c r="D213" s="116"/>
      <c r="E213" s="116">
        <v>22000000000</v>
      </c>
    </row>
    <row r="214" spans="1:5">
      <c r="A214" s="123" t="s">
        <v>279</v>
      </c>
      <c r="B214" s="128"/>
      <c r="C214" s="116">
        <f>SUM(C215:C219)</f>
        <v>34850000000</v>
      </c>
      <c r="D214" s="116"/>
      <c r="E214" s="116">
        <f>SUM(E215:E219)</f>
        <v>43536619962</v>
      </c>
    </row>
    <row r="215" spans="1:5">
      <c r="A215" s="123" t="s">
        <v>280</v>
      </c>
      <c r="B215" s="128"/>
      <c r="C215" s="116">
        <v>24850000000</v>
      </c>
      <c r="D215" s="116"/>
      <c r="E215" s="116">
        <v>20000000000</v>
      </c>
    </row>
    <row r="216" spans="1:5">
      <c r="A216" s="123" t="s">
        <v>623</v>
      </c>
      <c r="B216" s="128"/>
      <c r="C216" s="116"/>
      <c r="D216" s="116"/>
      <c r="E216" s="116">
        <v>1000000000</v>
      </c>
    </row>
    <row r="217" spans="1:5">
      <c r="A217" s="123" t="s">
        <v>288</v>
      </c>
      <c r="B217" s="128"/>
      <c r="C217" s="116"/>
      <c r="D217" s="116"/>
      <c r="E217" s="116">
        <v>14523619962</v>
      </c>
    </row>
    <row r="218" spans="1:5">
      <c r="A218" s="123" t="s">
        <v>281</v>
      </c>
      <c r="B218" s="128"/>
      <c r="C218" s="116">
        <v>10000000000</v>
      </c>
      <c r="D218" s="116"/>
      <c r="E218" s="116">
        <v>8000000000</v>
      </c>
    </row>
    <row r="219" spans="1:5">
      <c r="A219" s="123" t="s">
        <v>624</v>
      </c>
      <c r="B219" s="128"/>
      <c r="C219" s="116"/>
      <c r="D219" s="116"/>
      <c r="E219" s="116">
        <v>13000000</v>
      </c>
    </row>
    <row r="220" spans="1:5">
      <c r="A220" s="118" t="s">
        <v>270</v>
      </c>
      <c r="B220" s="119"/>
      <c r="C220" s="120">
        <f>C198+C207+C214</f>
        <v>120734956120</v>
      </c>
      <c r="D220" s="120"/>
      <c r="E220" s="120">
        <f>E198+E207+E214</f>
        <v>128462584926</v>
      </c>
    </row>
    <row r="221" spans="1:5">
      <c r="A221" s="118"/>
      <c r="B221" s="119"/>
      <c r="C221" s="120"/>
      <c r="D221" s="120"/>
      <c r="E221" s="120"/>
    </row>
    <row r="222" spans="1:5">
      <c r="A222" s="121" t="s">
        <v>282</v>
      </c>
      <c r="B222" s="122"/>
      <c r="C222" s="113">
        <v>41274</v>
      </c>
      <c r="D222" s="113"/>
      <c r="E222" s="113">
        <v>40909</v>
      </c>
    </row>
    <row r="223" spans="1:5">
      <c r="A223" s="123" t="s">
        <v>625</v>
      </c>
      <c r="B223" s="122"/>
      <c r="C223" s="129"/>
      <c r="D223" s="113"/>
      <c r="E223" s="129">
        <v>-240840000</v>
      </c>
    </row>
    <row r="224" spans="1:5">
      <c r="A224" s="123" t="s">
        <v>283</v>
      </c>
      <c r="B224" s="122"/>
      <c r="C224" s="129">
        <v>-653905720</v>
      </c>
      <c r="D224" s="113"/>
      <c r="E224" s="129"/>
    </row>
    <row r="225" spans="1:5">
      <c r="A225" s="123" t="s">
        <v>284</v>
      </c>
      <c r="B225" s="122"/>
      <c r="C225" s="129">
        <v>-344368000</v>
      </c>
      <c r="D225" s="113"/>
      <c r="E225" s="129"/>
    </row>
    <row r="226" spans="1:5">
      <c r="A226" s="123" t="s">
        <v>626</v>
      </c>
      <c r="B226" s="128"/>
      <c r="C226" s="116"/>
      <c r="D226" s="116"/>
      <c r="E226" s="116">
        <v>-597308360</v>
      </c>
    </row>
    <row r="227" spans="1:5">
      <c r="A227" s="123" t="s">
        <v>627</v>
      </c>
      <c r="B227" s="128"/>
      <c r="C227" s="116"/>
      <c r="D227" s="116"/>
      <c r="E227" s="116">
        <v>-205016100</v>
      </c>
    </row>
    <row r="228" spans="1:5">
      <c r="A228" s="123" t="s">
        <v>285</v>
      </c>
      <c r="B228" s="128"/>
      <c r="C228" s="116">
        <v>-166400</v>
      </c>
      <c r="D228" s="116"/>
      <c r="E228" s="116">
        <v>-168720504</v>
      </c>
    </row>
    <row r="229" spans="1:5">
      <c r="A229" s="118" t="s">
        <v>270</v>
      </c>
      <c r="B229" s="119"/>
      <c r="C229" s="120">
        <f>SUM(C223:C228)</f>
        <v>-998440120</v>
      </c>
      <c r="D229" s="120"/>
      <c r="E229" s="120">
        <f>SUM(E223:E228)</f>
        <v>-1211884964</v>
      </c>
    </row>
    <row r="230" spans="1:5">
      <c r="A230" s="118"/>
      <c r="B230" s="119"/>
      <c r="C230" s="120"/>
      <c r="D230" s="120"/>
      <c r="E230" s="120"/>
    </row>
    <row r="231" spans="1:5">
      <c r="A231" s="121" t="s">
        <v>286</v>
      </c>
      <c r="B231" s="119"/>
      <c r="C231" s="113">
        <v>41274</v>
      </c>
      <c r="D231" s="113"/>
      <c r="E231" s="113">
        <v>40909</v>
      </c>
    </row>
    <row r="232" spans="1:5">
      <c r="A232" s="123" t="s">
        <v>287</v>
      </c>
      <c r="B232" s="124"/>
      <c r="C232" s="116">
        <v>1799815000</v>
      </c>
      <c r="D232" s="116"/>
      <c r="E232" s="116">
        <v>1799815000</v>
      </c>
    </row>
    <row r="233" spans="1:5">
      <c r="A233" s="123" t="s">
        <v>288</v>
      </c>
      <c r="B233" s="124"/>
      <c r="C233" s="116">
        <v>12928925288</v>
      </c>
      <c r="D233" s="116"/>
      <c r="E233" s="116">
        <v>5811159548</v>
      </c>
    </row>
    <row r="234" spans="1:5">
      <c r="A234" s="123" t="s">
        <v>289</v>
      </c>
      <c r="B234" s="124"/>
      <c r="C234" s="116"/>
      <c r="D234" s="116"/>
      <c r="E234" s="116">
        <v>353774115</v>
      </c>
    </row>
    <row r="235" spans="1:5">
      <c r="A235" s="123" t="s">
        <v>290</v>
      </c>
      <c r="B235" s="124"/>
      <c r="C235" s="116">
        <v>174572265</v>
      </c>
      <c r="D235" s="116"/>
      <c r="E235" s="116">
        <v>174572265</v>
      </c>
    </row>
    <row r="236" spans="1:5">
      <c r="A236" s="123" t="s">
        <v>291</v>
      </c>
      <c r="B236" s="124"/>
      <c r="C236" s="116">
        <v>340000000</v>
      </c>
      <c r="D236" s="116"/>
      <c r="E236" s="116"/>
    </row>
    <row r="237" spans="1:5">
      <c r="A237" s="123" t="s">
        <v>628</v>
      </c>
      <c r="B237" s="124"/>
      <c r="C237" s="116"/>
      <c r="D237" s="116"/>
      <c r="E237" s="116">
        <v>225095929</v>
      </c>
    </row>
    <row r="238" spans="1:5">
      <c r="A238" s="123" t="s">
        <v>629</v>
      </c>
      <c r="B238" s="124"/>
      <c r="C238" s="116"/>
      <c r="D238" s="116"/>
      <c r="E238" s="116">
        <v>27628360641</v>
      </c>
    </row>
    <row r="239" spans="1:5">
      <c r="A239" s="123" t="s">
        <v>630</v>
      </c>
      <c r="B239" s="124"/>
      <c r="C239" s="116"/>
      <c r="D239" s="116"/>
      <c r="E239" s="116">
        <v>33528445</v>
      </c>
    </row>
    <row r="240" spans="1:5">
      <c r="A240" s="123" t="s">
        <v>293</v>
      </c>
      <c r="B240" s="124"/>
      <c r="C240" s="116">
        <v>2823005530</v>
      </c>
      <c r="D240" s="116"/>
      <c r="E240" s="116">
        <v>2981680697</v>
      </c>
    </row>
    <row r="241" spans="1:5">
      <c r="A241" s="123" t="s">
        <v>292</v>
      </c>
      <c r="B241" s="124"/>
      <c r="C241" s="116">
        <v>187147649</v>
      </c>
      <c r="D241" s="116"/>
      <c r="E241" s="116"/>
    </row>
    <row r="242" spans="1:5">
      <c r="A242" s="123" t="s">
        <v>294</v>
      </c>
      <c r="B242" s="124"/>
      <c r="C242" s="116"/>
      <c r="D242" s="116"/>
      <c r="E242" s="116">
        <v>61634394</v>
      </c>
    </row>
    <row r="243" spans="1:5">
      <c r="A243" s="123" t="s">
        <v>295</v>
      </c>
      <c r="B243" s="124"/>
      <c r="C243" s="116">
        <v>300919632</v>
      </c>
      <c r="D243" s="116"/>
      <c r="E243" s="116"/>
    </row>
    <row r="244" spans="1:5">
      <c r="A244" s="123" t="s">
        <v>296</v>
      </c>
      <c r="B244" s="124"/>
      <c r="C244" s="116">
        <v>9310953744</v>
      </c>
      <c r="D244" s="116"/>
      <c r="E244" s="116">
        <v>7374289274</v>
      </c>
    </row>
    <row r="245" spans="1:5">
      <c r="A245" s="123" t="s">
        <v>297</v>
      </c>
      <c r="B245" s="124"/>
      <c r="C245" s="116">
        <v>767958672</v>
      </c>
      <c r="D245" s="116"/>
      <c r="E245" s="116">
        <v>809025753</v>
      </c>
    </row>
    <row r="246" spans="1:5">
      <c r="A246" s="123" t="s">
        <v>298</v>
      </c>
      <c r="B246" s="124"/>
      <c r="C246" s="116">
        <v>729967385</v>
      </c>
      <c r="D246" s="116"/>
      <c r="E246" s="116">
        <v>461580053</v>
      </c>
    </row>
    <row r="247" spans="1:5">
      <c r="A247" s="118" t="s">
        <v>299</v>
      </c>
      <c r="B247" s="124"/>
      <c r="C247" s="120">
        <f>SUM(C232:C246)</f>
        <v>29363265165</v>
      </c>
      <c r="D247" s="116"/>
      <c r="E247" s="120">
        <f>SUM(E232:E246)</f>
        <v>47714516114</v>
      </c>
    </row>
    <row r="248" spans="1:5">
      <c r="A248" s="123"/>
      <c r="B248" s="124"/>
      <c r="C248" s="116"/>
      <c r="D248" s="116"/>
      <c r="E248" s="116"/>
    </row>
    <row r="249" spans="1:5">
      <c r="A249" s="121" t="s">
        <v>300</v>
      </c>
      <c r="B249" s="124"/>
      <c r="C249" s="113">
        <v>41274</v>
      </c>
      <c r="D249" s="113"/>
      <c r="E249" s="113">
        <v>40909</v>
      </c>
    </row>
    <row r="250" spans="1:5">
      <c r="A250" s="123" t="s">
        <v>301</v>
      </c>
      <c r="B250" s="124"/>
      <c r="C250" s="116">
        <v>500000000</v>
      </c>
      <c r="D250" s="116"/>
      <c r="E250" s="116"/>
    </row>
    <row r="251" spans="1:5">
      <c r="A251" s="123" t="s">
        <v>631</v>
      </c>
      <c r="B251" s="124"/>
      <c r="C251" s="116">
        <v>7077785788</v>
      </c>
      <c r="D251" s="116"/>
      <c r="E251" s="116">
        <v>4550000000</v>
      </c>
    </row>
    <row r="252" spans="1:5">
      <c r="A252" s="123" t="s">
        <v>632</v>
      </c>
      <c r="B252" s="124"/>
      <c r="C252" s="116"/>
      <c r="D252" s="116"/>
      <c r="E252" s="116">
        <v>49380100</v>
      </c>
    </row>
    <row r="253" spans="1:5">
      <c r="A253" s="123" t="s">
        <v>633</v>
      </c>
      <c r="B253" s="124"/>
      <c r="C253" s="116"/>
      <c r="D253" s="116"/>
      <c r="E253" s="116"/>
    </row>
    <row r="254" spans="1:5">
      <c r="A254" s="123" t="s">
        <v>302</v>
      </c>
      <c r="B254" s="124"/>
      <c r="C254" s="116">
        <v>6600000</v>
      </c>
      <c r="D254" s="116"/>
      <c r="E254" s="116"/>
    </row>
    <row r="255" spans="1:5">
      <c r="A255" s="123" t="s">
        <v>303</v>
      </c>
      <c r="B255" s="124"/>
      <c r="C255" s="116">
        <v>189665000</v>
      </c>
      <c r="D255" s="116"/>
      <c r="E255" s="116">
        <v>189665000</v>
      </c>
    </row>
    <row r="256" spans="1:5">
      <c r="A256" s="123" t="s">
        <v>304</v>
      </c>
      <c r="B256" s="124"/>
      <c r="C256" s="116">
        <v>89410775</v>
      </c>
      <c r="D256" s="116"/>
      <c r="E256" s="116">
        <v>88873675</v>
      </c>
    </row>
    <row r="257" spans="1:5">
      <c r="A257" s="123" t="s">
        <v>306</v>
      </c>
      <c r="B257" s="124"/>
      <c r="C257" s="116">
        <v>23446977300</v>
      </c>
      <c r="D257" s="116"/>
      <c r="E257" s="116">
        <v>33744578912</v>
      </c>
    </row>
    <row r="258" spans="1:5">
      <c r="A258" s="123" t="s">
        <v>305</v>
      </c>
      <c r="B258" s="124"/>
      <c r="C258" s="116"/>
      <c r="D258" s="116"/>
      <c r="E258" s="116">
        <v>223074128</v>
      </c>
    </row>
    <row r="259" spans="1:5">
      <c r="A259" s="123" t="s">
        <v>307</v>
      </c>
      <c r="B259" s="124"/>
      <c r="C259" s="116">
        <v>440446240</v>
      </c>
      <c r="D259" s="116"/>
      <c r="E259" s="116">
        <v>441039148</v>
      </c>
    </row>
    <row r="260" spans="1:5">
      <c r="A260" s="123" t="s">
        <v>308</v>
      </c>
      <c r="B260" s="124"/>
      <c r="C260" s="116">
        <v>236729376</v>
      </c>
      <c r="D260" s="116"/>
      <c r="E260" s="116">
        <v>237048050</v>
      </c>
    </row>
    <row r="261" spans="1:5">
      <c r="A261" s="118" t="s">
        <v>299</v>
      </c>
      <c r="B261" s="124"/>
      <c r="C261" s="120">
        <f>SUM(C250:C260)</f>
        <v>31987614479</v>
      </c>
      <c r="D261" s="116"/>
      <c r="E261" s="120">
        <f>SUM(E250:E260)</f>
        <v>39523659013</v>
      </c>
    </row>
    <row r="262" spans="1:5">
      <c r="A262" s="123"/>
      <c r="B262" s="128"/>
      <c r="C262" s="130"/>
      <c r="D262" s="130"/>
      <c r="E262" s="130"/>
    </row>
    <row r="263" spans="1:5">
      <c r="A263" s="111" t="s">
        <v>309</v>
      </c>
      <c r="B263" s="112"/>
      <c r="C263" s="113">
        <v>41274</v>
      </c>
      <c r="D263" s="113"/>
      <c r="E263" s="113">
        <v>40909</v>
      </c>
    </row>
    <row r="264" spans="1:5">
      <c r="A264" s="114" t="s">
        <v>310</v>
      </c>
      <c r="B264" s="115"/>
      <c r="C264" s="116">
        <v>1942980744</v>
      </c>
      <c r="D264" s="116"/>
      <c r="E264" s="116">
        <v>1506732500</v>
      </c>
    </row>
    <row r="265" spans="1:5">
      <c r="A265" s="114" t="s">
        <v>311</v>
      </c>
      <c r="B265" s="115"/>
      <c r="C265" s="116">
        <v>467145408</v>
      </c>
      <c r="D265" s="116"/>
      <c r="E265" s="116">
        <v>417130382</v>
      </c>
    </row>
    <row r="266" spans="1:5">
      <c r="A266" s="114" t="s">
        <v>312</v>
      </c>
      <c r="B266" s="115"/>
      <c r="C266" s="116">
        <v>189636022</v>
      </c>
      <c r="D266" s="116"/>
      <c r="E266" s="116">
        <v>49156969</v>
      </c>
    </row>
    <row r="267" spans="1:5">
      <c r="A267" s="118" t="s">
        <v>270</v>
      </c>
      <c r="B267" s="119"/>
      <c r="C267" s="120">
        <f>SUM(C264:C266)</f>
        <v>2599762174</v>
      </c>
      <c r="D267" s="120"/>
      <c r="E267" s="120">
        <f>SUM(E264:E266)</f>
        <v>1973019851</v>
      </c>
    </row>
    <row r="268" spans="1:5">
      <c r="A268" s="118"/>
      <c r="B268" s="119"/>
      <c r="C268" s="120"/>
      <c r="D268" s="120"/>
      <c r="E268" s="120"/>
    </row>
    <row r="269" spans="1:5">
      <c r="A269" s="111" t="s">
        <v>313</v>
      </c>
      <c r="B269" s="112"/>
      <c r="C269" s="113">
        <v>41274</v>
      </c>
      <c r="D269" s="113"/>
      <c r="E269" s="113">
        <v>40909</v>
      </c>
    </row>
    <row r="270" spans="1:5">
      <c r="A270" s="114" t="s">
        <v>314</v>
      </c>
      <c r="B270" s="115"/>
      <c r="C270" s="116">
        <v>11059388</v>
      </c>
      <c r="D270" s="116"/>
      <c r="E270" s="116">
        <v>4864214</v>
      </c>
    </row>
    <row r="271" spans="1:5">
      <c r="A271" s="114" t="s">
        <v>634</v>
      </c>
      <c r="B271" s="115"/>
      <c r="C271" s="116"/>
      <c r="D271" s="116"/>
      <c r="E271" s="116"/>
    </row>
    <row r="272" spans="1:5">
      <c r="A272" s="118" t="s">
        <v>270</v>
      </c>
      <c r="B272" s="119"/>
      <c r="C272" s="120">
        <f>SUM(C270:C271)</f>
        <v>11059388</v>
      </c>
      <c r="D272" s="120"/>
      <c r="E272" s="120">
        <f>SUM(E270:E271)</f>
        <v>4864214</v>
      </c>
    </row>
    <row r="273" spans="1:5">
      <c r="A273" s="114"/>
      <c r="B273" s="115"/>
      <c r="C273" s="130"/>
      <c r="D273" s="130"/>
      <c r="E273" s="130"/>
    </row>
    <row r="274" spans="1:5">
      <c r="A274" s="111" t="s">
        <v>315</v>
      </c>
      <c r="B274" s="115"/>
      <c r="C274" s="113">
        <v>41274</v>
      </c>
      <c r="D274" s="113"/>
      <c r="E274" s="113">
        <v>40909</v>
      </c>
    </row>
    <row r="275" spans="1:5">
      <c r="A275" s="114" t="s">
        <v>316</v>
      </c>
      <c r="B275" s="115"/>
      <c r="C275" s="116">
        <v>7025867970</v>
      </c>
      <c r="D275" s="116"/>
      <c r="E275" s="116">
        <v>7523915370</v>
      </c>
    </row>
    <row r="276" spans="1:5">
      <c r="A276" s="114" t="s">
        <v>317</v>
      </c>
      <c r="B276" s="115"/>
      <c r="C276" s="116">
        <v>2029928480</v>
      </c>
      <c r="D276" s="116"/>
      <c r="E276" s="116">
        <v>1285345920</v>
      </c>
    </row>
    <row r="277" spans="1:5">
      <c r="A277" s="114" t="s">
        <v>318</v>
      </c>
      <c r="B277" s="115"/>
      <c r="C277" s="116"/>
      <c r="D277" s="116"/>
      <c r="E277" s="116"/>
    </row>
    <row r="278" spans="1:5">
      <c r="A278" s="118" t="s">
        <v>270</v>
      </c>
      <c r="B278" s="115"/>
      <c r="C278" s="120">
        <f>SUM(C275:C277)</f>
        <v>9055796450</v>
      </c>
      <c r="D278" s="116"/>
      <c r="E278" s="120">
        <f>SUM(E275:E277)</f>
        <v>8809261290</v>
      </c>
    </row>
    <row r="279" spans="1:5">
      <c r="A279" s="114"/>
      <c r="B279" s="115"/>
      <c r="C279" s="116"/>
      <c r="D279" s="116"/>
      <c r="E279" s="116"/>
    </row>
  </sheetData>
  <mergeCells count="2">
    <mergeCell ref="A5:G5"/>
    <mergeCell ref="A6:G6"/>
  </mergeCells>
  <pageMargins left="0.2" right="0.2" top="0.5" bottom="0.25" header="0.3" footer="0.3"/>
  <pageSetup paperSize="9" orientation="landscape" horizontalDpi="180" verticalDpi="180" r:id="rId1"/>
</worksheet>
</file>

<file path=xl/worksheets/sheet5.xml><?xml version="1.0" encoding="utf-8"?>
<worksheet xmlns="http://schemas.openxmlformats.org/spreadsheetml/2006/main" xmlns:r="http://schemas.openxmlformats.org/officeDocument/2006/relationships">
  <dimension ref="A1:G290"/>
  <sheetViews>
    <sheetView workbookViewId="0">
      <selection activeCell="E23" sqref="E23"/>
    </sheetView>
  </sheetViews>
  <sheetFormatPr defaultRowHeight="15"/>
  <cols>
    <col min="1" max="1" width="28.140625" style="103" customWidth="1"/>
    <col min="2" max="2" width="22" style="103" customWidth="1"/>
    <col min="3" max="3" width="14.7109375" style="103" customWidth="1"/>
    <col min="4" max="4" width="15.5703125" style="103" customWidth="1"/>
    <col min="5" max="5" width="16.5703125" style="103" customWidth="1"/>
    <col min="6" max="6" width="17.28515625" style="103" customWidth="1"/>
    <col min="7" max="7" width="19.5703125" style="103" customWidth="1"/>
    <col min="8" max="16384" width="9.140625" style="103"/>
  </cols>
  <sheetData>
    <row r="1" spans="1:7">
      <c r="A1" s="106" t="s">
        <v>319</v>
      </c>
    </row>
    <row r="2" spans="1:7">
      <c r="A2" s="131"/>
      <c r="B2" s="131" t="s">
        <v>320</v>
      </c>
      <c r="C2" s="131" t="s">
        <v>321</v>
      </c>
      <c r="D2" s="131" t="s">
        <v>322</v>
      </c>
      <c r="E2" s="131" t="s">
        <v>323</v>
      </c>
      <c r="F2" s="131" t="s">
        <v>324</v>
      </c>
      <c r="G2" s="131" t="s">
        <v>325</v>
      </c>
    </row>
    <row r="3" spans="1:7">
      <c r="A3" s="132" t="s">
        <v>326</v>
      </c>
      <c r="B3" s="132" t="s">
        <v>327</v>
      </c>
      <c r="C3" s="132" t="s">
        <v>328</v>
      </c>
      <c r="D3" s="132" t="s">
        <v>329</v>
      </c>
      <c r="E3" s="132" t="s">
        <v>330</v>
      </c>
      <c r="F3" s="132" t="s">
        <v>331</v>
      </c>
      <c r="G3" s="132" t="s">
        <v>332</v>
      </c>
    </row>
    <row r="4" spans="1:7">
      <c r="A4" s="133" t="s">
        <v>333</v>
      </c>
      <c r="B4" s="134"/>
      <c r="C4" s="134"/>
      <c r="D4" s="134"/>
      <c r="E4" s="134"/>
      <c r="F4" s="134"/>
      <c r="G4" s="134"/>
    </row>
    <row r="5" spans="1:7">
      <c r="A5" s="135" t="s">
        <v>635</v>
      </c>
      <c r="B5" s="16">
        <v>24965639811</v>
      </c>
      <c r="C5" s="16">
        <v>696417424</v>
      </c>
      <c r="D5" s="16">
        <v>5759773604</v>
      </c>
      <c r="E5" s="16">
        <v>739503651</v>
      </c>
      <c r="F5" s="16">
        <v>1683978709</v>
      </c>
      <c r="G5" s="16">
        <f>SUM(B5:F5)</f>
        <v>33845313199</v>
      </c>
    </row>
    <row r="6" spans="1:7">
      <c r="A6" s="135" t="s">
        <v>334</v>
      </c>
      <c r="B6" s="18"/>
      <c r="C6" s="18"/>
      <c r="D6" s="18"/>
      <c r="E6" s="18"/>
      <c r="F6" s="18"/>
      <c r="G6" s="18">
        <f>SUM(B6:F6)</f>
        <v>0</v>
      </c>
    </row>
    <row r="7" spans="1:7">
      <c r="A7" s="135" t="s">
        <v>335</v>
      </c>
      <c r="B7" s="18"/>
      <c r="C7" s="18"/>
      <c r="D7" s="18"/>
      <c r="E7" s="18"/>
      <c r="F7" s="18"/>
      <c r="G7" s="18">
        <f t="shared" ref="G7:G17" si="0">SUM(B7:F7)</f>
        <v>0</v>
      </c>
    </row>
    <row r="8" spans="1:7">
      <c r="A8" s="135" t="s">
        <v>336</v>
      </c>
      <c r="B8" s="16">
        <f>B5+B6-B7</f>
        <v>24965639811</v>
      </c>
      <c r="C8" s="16">
        <f>C5+C6-C7</f>
        <v>696417424</v>
      </c>
      <c r="D8" s="16">
        <f>D5+D6-D7</f>
        <v>5759773604</v>
      </c>
      <c r="E8" s="16">
        <f>E5+E6-E7</f>
        <v>739503651</v>
      </c>
      <c r="F8" s="16">
        <f>F5+F6-F7</f>
        <v>1683978709</v>
      </c>
      <c r="G8" s="16">
        <f t="shared" si="0"/>
        <v>33845313199</v>
      </c>
    </row>
    <row r="9" spans="1:7">
      <c r="A9" s="136" t="s">
        <v>337</v>
      </c>
      <c r="B9" s="18"/>
      <c r="C9" s="18"/>
      <c r="D9" s="18"/>
      <c r="E9" s="18"/>
      <c r="F9" s="18"/>
      <c r="G9" s="18"/>
    </row>
    <row r="10" spans="1:7">
      <c r="A10" s="135" t="s">
        <v>635</v>
      </c>
      <c r="B10" s="16">
        <v>20367904657</v>
      </c>
      <c r="C10" s="16">
        <v>696417424</v>
      </c>
      <c r="D10" s="16">
        <v>4124728209</v>
      </c>
      <c r="E10" s="16">
        <v>556212443</v>
      </c>
      <c r="F10" s="16">
        <v>1673978721</v>
      </c>
      <c r="G10" s="16">
        <f t="shared" si="0"/>
        <v>27419241454</v>
      </c>
    </row>
    <row r="11" spans="1:7">
      <c r="A11" s="135" t="s">
        <v>334</v>
      </c>
      <c r="B11" s="18">
        <v>693007660</v>
      </c>
      <c r="C11" s="18"/>
      <c r="D11" s="18">
        <v>314571324</v>
      </c>
      <c r="E11" s="18">
        <v>60162134</v>
      </c>
      <c r="F11" s="18">
        <v>5000004</v>
      </c>
      <c r="G11" s="18">
        <f t="shared" si="0"/>
        <v>1072741122</v>
      </c>
    </row>
    <row r="12" spans="1:7">
      <c r="A12" s="135" t="s">
        <v>338</v>
      </c>
      <c r="B12" s="18">
        <v>693007660</v>
      </c>
      <c r="C12" s="18"/>
      <c r="D12" s="18">
        <v>314571324</v>
      </c>
      <c r="E12" s="18">
        <v>60162134</v>
      </c>
      <c r="F12" s="18">
        <v>5000004</v>
      </c>
      <c r="G12" s="18">
        <f t="shared" si="0"/>
        <v>1072741122</v>
      </c>
    </row>
    <row r="13" spans="1:7">
      <c r="A13" s="135" t="s">
        <v>335</v>
      </c>
      <c r="B13" s="18"/>
      <c r="C13" s="18"/>
      <c r="D13" s="18"/>
      <c r="E13" s="18"/>
      <c r="F13" s="18"/>
      <c r="G13" s="18">
        <f t="shared" si="0"/>
        <v>0</v>
      </c>
    </row>
    <row r="14" spans="1:7">
      <c r="A14" s="135" t="s">
        <v>336</v>
      </c>
      <c r="B14" s="16">
        <f>B10+B11-B13</f>
        <v>21060912317</v>
      </c>
      <c r="C14" s="16">
        <f>C10+C11-C13</f>
        <v>696417424</v>
      </c>
      <c r="D14" s="16">
        <f>D10+D11-D13</f>
        <v>4439299533</v>
      </c>
      <c r="E14" s="16">
        <f>E10+E11-E13</f>
        <v>616374577</v>
      </c>
      <c r="F14" s="16">
        <f>F10+F11-F13</f>
        <v>1678978725</v>
      </c>
      <c r="G14" s="16">
        <f t="shared" si="0"/>
        <v>28491982576</v>
      </c>
    </row>
    <row r="15" spans="1:7">
      <c r="A15" s="136" t="s">
        <v>339</v>
      </c>
      <c r="B15" s="18"/>
      <c r="C15" s="18"/>
      <c r="D15" s="18"/>
      <c r="E15" s="18"/>
      <c r="F15" s="18"/>
      <c r="G15" s="18"/>
    </row>
    <row r="16" spans="1:7">
      <c r="A16" s="135" t="s">
        <v>636</v>
      </c>
      <c r="B16" s="18">
        <f>B5-B10</f>
        <v>4597735154</v>
      </c>
      <c r="C16" s="18">
        <f>C5-C10</f>
        <v>0</v>
      </c>
      <c r="D16" s="18">
        <f>D5-D10</f>
        <v>1635045395</v>
      </c>
      <c r="E16" s="18">
        <f>E5-E10</f>
        <v>183291208</v>
      </c>
      <c r="F16" s="18">
        <f>F5-F10</f>
        <v>9999988</v>
      </c>
      <c r="G16" s="18">
        <f t="shared" si="0"/>
        <v>6426071745</v>
      </c>
    </row>
    <row r="17" spans="1:7">
      <c r="A17" s="137" t="s">
        <v>340</v>
      </c>
      <c r="B17" s="138">
        <f>B8-B14</f>
        <v>3904727494</v>
      </c>
      <c r="C17" s="138">
        <f>C8-C14</f>
        <v>0</v>
      </c>
      <c r="D17" s="138">
        <f>D8-D14</f>
        <v>1320474071</v>
      </c>
      <c r="E17" s="138">
        <f>E8-E14</f>
        <v>123129074</v>
      </c>
      <c r="F17" s="138">
        <f>F8-F14</f>
        <v>4999984</v>
      </c>
      <c r="G17" s="138">
        <f t="shared" si="0"/>
        <v>5353330623</v>
      </c>
    </row>
    <row r="18" spans="1:7">
      <c r="A18" s="106" t="s">
        <v>341</v>
      </c>
      <c r="E18" s="139"/>
      <c r="F18" s="139"/>
    </row>
    <row r="19" spans="1:7">
      <c r="A19" s="131" t="s">
        <v>326</v>
      </c>
      <c r="B19" s="131" t="s">
        <v>342</v>
      </c>
      <c r="C19" s="131" t="s">
        <v>343</v>
      </c>
      <c r="D19" s="131" t="s">
        <v>344</v>
      </c>
      <c r="E19" s="140"/>
      <c r="F19" s="140"/>
    </row>
    <row r="20" spans="1:7">
      <c r="A20" s="141"/>
      <c r="B20" s="132" t="s">
        <v>345</v>
      </c>
      <c r="C20" s="132" t="s">
        <v>346</v>
      </c>
      <c r="D20" s="132" t="s">
        <v>347</v>
      </c>
      <c r="F20" s="142"/>
    </row>
    <row r="21" spans="1:7">
      <c r="A21" s="133" t="s">
        <v>333</v>
      </c>
      <c r="B21" s="134"/>
      <c r="C21" s="134"/>
      <c r="D21" s="134"/>
    </row>
    <row r="22" spans="1:7">
      <c r="A22" s="135" t="s">
        <v>635</v>
      </c>
      <c r="B22" s="18">
        <v>10423622</v>
      </c>
      <c r="C22" s="18">
        <v>82215000</v>
      </c>
      <c r="D22" s="18">
        <f>SUM(B22:C22)</f>
        <v>92638622</v>
      </c>
      <c r="E22" s="209"/>
      <c r="F22" s="209"/>
    </row>
    <row r="23" spans="1:7">
      <c r="A23" s="135" t="s">
        <v>334</v>
      </c>
      <c r="B23" s="18"/>
      <c r="C23" s="18"/>
      <c r="D23" s="18">
        <f>SUM(B23:C23)</f>
        <v>0</v>
      </c>
      <c r="E23" s="102"/>
      <c r="F23" s="102"/>
    </row>
    <row r="24" spans="1:7">
      <c r="A24" s="135" t="s">
        <v>335</v>
      </c>
      <c r="B24" s="18"/>
      <c r="C24" s="18"/>
      <c r="D24" s="18">
        <f>SUM(B24:C24)</f>
        <v>0</v>
      </c>
    </row>
    <row r="25" spans="1:7">
      <c r="A25" s="135" t="s">
        <v>336</v>
      </c>
      <c r="B25" s="18">
        <f>B22+B23-B24</f>
        <v>10423622</v>
      </c>
      <c r="C25" s="18">
        <f>C22+C23-C24</f>
        <v>82215000</v>
      </c>
      <c r="D25" s="18">
        <f>D22+D23-D24</f>
        <v>92638622</v>
      </c>
    </row>
    <row r="26" spans="1:7">
      <c r="A26" s="136" t="s">
        <v>337</v>
      </c>
      <c r="B26" s="18"/>
      <c r="C26" s="18"/>
      <c r="D26" s="18"/>
    </row>
    <row r="27" spans="1:7">
      <c r="A27" s="135" t="s">
        <v>635</v>
      </c>
      <c r="B27" s="18">
        <v>10423622</v>
      </c>
      <c r="C27" s="18">
        <v>29314711</v>
      </c>
      <c r="D27" s="18">
        <f>SUM(B27:C27)</f>
        <v>39738333</v>
      </c>
    </row>
    <row r="28" spans="1:7">
      <c r="A28" s="135" t="s">
        <v>334</v>
      </c>
      <c r="B28" s="18"/>
      <c r="C28" s="18">
        <v>21400289</v>
      </c>
      <c r="D28" s="18">
        <f>B28+C28</f>
        <v>21400289</v>
      </c>
    </row>
    <row r="29" spans="1:7">
      <c r="A29" s="135" t="s">
        <v>338</v>
      </c>
      <c r="B29" s="18"/>
      <c r="C29" s="18">
        <v>21400289</v>
      </c>
      <c r="D29" s="18">
        <f>B29+C29</f>
        <v>21400289</v>
      </c>
    </row>
    <row r="30" spans="1:7">
      <c r="A30" s="135" t="s">
        <v>335</v>
      </c>
      <c r="B30" s="18"/>
      <c r="C30" s="18"/>
      <c r="D30" s="18"/>
    </row>
    <row r="31" spans="1:7">
      <c r="A31" s="135" t="s">
        <v>336</v>
      </c>
      <c r="B31" s="18">
        <f>B27+B28-B30</f>
        <v>10423622</v>
      </c>
      <c r="C31" s="18">
        <f>C27+C28-C30</f>
        <v>50715000</v>
      </c>
      <c r="D31" s="18">
        <f>D27+D28-D30</f>
        <v>61138622</v>
      </c>
    </row>
    <row r="32" spans="1:7">
      <c r="A32" s="136" t="s">
        <v>339</v>
      </c>
      <c r="B32" s="18"/>
      <c r="C32" s="18"/>
      <c r="D32" s="18"/>
    </row>
    <row r="33" spans="1:6">
      <c r="A33" s="135" t="s">
        <v>636</v>
      </c>
      <c r="B33" s="18">
        <f>B22-B27</f>
        <v>0</v>
      </c>
      <c r="C33" s="18">
        <f>C22-C27</f>
        <v>52900289</v>
      </c>
      <c r="D33" s="18">
        <f>D22-D27</f>
        <v>52900289</v>
      </c>
    </row>
    <row r="34" spans="1:6">
      <c r="A34" s="137" t="s">
        <v>340</v>
      </c>
      <c r="B34" s="138">
        <f>B25-B31</f>
        <v>0</v>
      </c>
      <c r="C34" s="138">
        <f>C25-C31</f>
        <v>31500000</v>
      </c>
      <c r="D34" s="138">
        <f>D25-D31</f>
        <v>31500000</v>
      </c>
    </row>
    <row r="35" spans="1:6">
      <c r="A35" s="143"/>
      <c r="B35" s="144"/>
      <c r="C35" s="144"/>
      <c r="D35" s="144"/>
    </row>
    <row r="36" spans="1:6">
      <c r="A36" s="111" t="s">
        <v>348</v>
      </c>
      <c r="B36" s="145"/>
      <c r="C36" s="115"/>
      <c r="D36" s="146">
        <v>41274</v>
      </c>
      <c r="E36" s="146">
        <v>40909</v>
      </c>
      <c r="F36" s="130"/>
    </row>
    <row r="37" spans="1:6">
      <c r="A37" s="114" t="s">
        <v>349</v>
      </c>
      <c r="B37" s="145"/>
      <c r="C37" s="115"/>
      <c r="D37" s="130"/>
      <c r="E37" s="130"/>
      <c r="F37" s="130"/>
    </row>
    <row r="38" spans="1:6">
      <c r="A38" s="114" t="s">
        <v>350</v>
      </c>
      <c r="B38" s="145"/>
      <c r="C38" s="115"/>
      <c r="D38" s="116"/>
      <c r="E38" s="116">
        <v>403883273</v>
      </c>
      <c r="F38" s="130"/>
    </row>
    <row r="39" spans="1:6">
      <c r="A39" s="114" t="s">
        <v>351</v>
      </c>
      <c r="B39" s="145"/>
      <c r="C39" s="115"/>
      <c r="D39" s="116">
        <v>27861206</v>
      </c>
      <c r="E39" s="116">
        <v>27861206</v>
      </c>
      <c r="F39" s="130"/>
    </row>
    <row r="40" spans="1:6">
      <c r="A40" s="114" t="s">
        <v>352</v>
      </c>
      <c r="B40" s="145"/>
      <c r="C40" s="115"/>
      <c r="D40" s="116">
        <v>717507500</v>
      </c>
      <c r="E40" s="116">
        <v>717507500</v>
      </c>
      <c r="F40" s="130"/>
    </row>
    <row r="41" spans="1:6">
      <c r="A41" s="114" t="s">
        <v>353</v>
      </c>
      <c r="B41" s="145"/>
      <c r="C41" s="115"/>
      <c r="D41" s="116">
        <v>1845000000</v>
      </c>
      <c r="E41" s="116">
        <v>1845000000</v>
      </c>
      <c r="F41" s="130"/>
    </row>
    <row r="42" spans="1:6">
      <c r="A42" s="114" t="s">
        <v>354</v>
      </c>
      <c r="B42" s="145"/>
      <c r="C42" s="115"/>
      <c r="D42" s="116">
        <v>1963746956</v>
      </c>
      <c r="E42" s="116">
        <v>1954620956</v>
      </c>
      <c r="F42" s="130"/>
    </row>
    <row r="43" spans="1:6">
      <c r="A43" s="118" t="s">
        <v>270</v>
      </c>
      <c r="B43" s="145"/>
      <c r="C43" s="115"/>
      <c r="D43" s="120">
        <f>SUM(D38:D42)</f>
        <v>4554115662</v>
      </c>
      <c r="E43" s="120">
        <f>SUM(E38:E42)</f>
        <v>4948872935</v>
      </c>
      <c r="F43" s="130"/>
    </row>
    <row r="44" spans="1:6">
      <c r="A44" s="114"/>
      <c r="B44" s="145"/>
      <c r="C44" s="115"/>
      <c r="D44" s="130"/>
      <c r="E44" s="130"/>
      <c r="F44" s="130"/>
    </row>
    <row r="45" spans="1:6">
      <c r="A45" s="111" t="s">
        <v>355</v>
      </c>
      <c r="B45" s="145"/>
      <c r="C45" s="115"/>
      <c r="D45" s="146">
        <v>41274</v>
      </c>
      <c r="E45" s="146">
        <v>40909</v>
      </c>
      <c r="F45" s="130"/>
    </row>
    <row r="46" spans="1:6">
      <c r="A46" s="114" t="s">
        <v>356</v>
      </c>
      <c r="B46" s="145"/>
      <c r="C46" s="115"/>
      <c r="D46" s="116">
        <v>46843160</v>
      </c>
      <c r="E46" s="116">
        <v>42164299</v>
      </c>
      <c r="F46" s="130"/>
    </row>
    <row r="47" spans="1:6">
      <c r="A47" s="114" t="s">
        <v>637</v>
      </c>
      <c r="B47" s="145"/>
      <c r="C47" s="115"/>
      <c r="D47" s="116"/>
      <c r="E47" s="116"/>
      <c r="F47" s="130"/>
    </row>
    <row r="48" spans="1:6">
      <c r="A48" s="114" t="s">
        <v>638</v>
      </c>
      <c r="B48" s="145"/>
      <c r="C48" s="115"/>
      <c r="D48" s="116"/>
      <c r="E48" s="116"/>
      <c r="F48" s="130"/>
    </row>
    <row r="49" spans="1:6">
      <c r="A49" s="114" t="s">
        <v>357</v>
      </c>
      <c r="B49" s="145"/>
      <c r="C49" s="115"/>
      <c r="D49" s="116">
        <v>15654934</v>
      </c>
      <c r="E49" s="116">
        <v>7116455</v>
      </c>
      <c r="F49" s="130"/>
    </row>
    <row r="50" spans="1:6">
      <c r="A50" s="114" t="s">
        <v>358</v>
      </c>
      <c r="B50" s="145"/>
      <c r="C50" s="115"/>
      <c r="D50" s="116">
        <v>90568436</v>
      </c>
      <c r="E50" s="116">
        <v>180649146</v>
      </c>
      <c r="F50" s="130"/>
    </row>
    <row r="51" spans="1:6">
      <c r="A51" s="118" t="s">
        <v>270</v>
      </c>
      <c r="B51" s="145"/>
      <c r="C51" s="115"/>
      <c r="D51" s="120">
        <f>SUM(D46:D50)</f>
        <v>153066530</v>
      </c>
      <c r="E51" s="120">
        <f>SUM(E46:E50)</f>
        <v>229929900</v>
      </c>
      <c r="F51" s="130"/>
    </row>
    <row r="52" spans="1:6">
      <c r="A52" s="147"/>
      <c r="B52" s="148"/>
      <c r="C52" s="149"/>
      <c r="D52" s="150"/>
      <c r="E52" s="151"/>
      <c r="F52" s="130"/>
    </row>
    <row r="53" spans="1:6">
      <c r="A53" s="121" t="s">
        <v>359</v>
      </c>
      <c r="B53" s="145"/>
      <c r="C53" s="115"/>
      <c r="D53" s="146">
        <v>41274</v>
      </c>
      <c r="E53" s="146">
        <v>40909</v>
      </c>
      <c r="F53" s="130"/>
    </row>
    <row r="54" spans="1:6">
      <c r="A54" s="123" t="s">
        <v>360</v>
      </c>
      <c r="B54" s="145"/>
      <c r="C54" s="152" t="s">
        <v>639</v>
      </c>
      <c r="D54" s="116">
        <v>24892504832</v>
      </c>
      <c r="E54" s="116">
        <v>10868293463</v>
      </c>
      <c r="F54" s="153" t="s">
        <v>640</v>
      </c>
    </row>
    <row r="55" spans="1:6">
      <c r="A55" s="123" t="s">
        <v>641</v>
      </c>
      <c r="B55" s="145"/>
      <c r="C55" s="152" t="s">
        <v>642</v>
      </c>
      <c r="D55" s="116">
        <v>5179200000</v>
      </c>
      <c r="E55" s="116">
        <v>26648583091</v>
      </c>
      <c r="F55" s="153" t="s">
        <v>643</v>
      </c>
    </row>
    <row r="56" spans="1:6">
      <c r="A56" s="123" t="s">
        <v>361</v>
      </c>
      <c r="B56" s="145"/>
      <c r="C56" s="152" t="s">
        <v>644</v>
      </c>
      <c r="D56" s="116">
        <v>4160000000</v>
      </c>
      <c r="E56" s="116"/>
      <c r="F56" s="153"/>
    </row>
    <row r="57" spans="1:6">
      <c r="A57" s="123" t="s">
        <v>645</v>
      </c>
      <c r="B57" s="145"/>
      <c r="C57" s="152" t="s">
        <v>646</v>
      </c>
      <c r="D57" s="116">
        <v>3952000000</v>
      </c>
      <c r="E57" s="116">
        <v>19683709680</v>
      </c>
      <c r="F57" s="153" t="s">
        <v>647</v>
      </c>
    </row>
    <row r="58" spans="1:6">
      <c r="A58" s="118" t="s">
        <v>270</v>
      </c>
      <c r="B58" s="145"/>
      <c r="C58" s="115"/>
      <c r="D58" s="154">
        <f>SUM(D54:D57)</f>
        <v>38183704832</v>
      </c>
      <c r="E58" s="154">
        <f>SUM(E54:E57)</f>
        <v>57200586234</v>
      </c>
      <c r="F58" s="130"/>
    </row>
    <row r="59" spans="1:6">
      <c r="A59" s="118"/>
      <c r="B59" s="145"/>
      <c r="C59" s="115"/>
      <c r="D59" s="154"/>
      <c r="E59" s="154"/>
      <c r="F59" s="130"/>
    </row>
    <row r="60" spans="1:6">
      <c r="A60" s="121" t="s">
        <v>648</v>
      </c>
      <c r="B60" s="145"/>
      <c r="C60" s="115"/>
      <c r="D60" s="146">
        <v>41274</v>
      </c>
      <c r="E60" s="146">
        <v>40909</v>
      </c>
      <c r="F60" s="130"/>
    </row>
    <row r="61" spans="1:6">
      <c r="A61" s="155" t="s">
        <v>649</v>
      </c>
      <c r="B61" s="145"/>
      <c r="C61" s="115"/>
      <c r="D61" s="116">
        <v>345454545</v>
      </c>
      <c r="E61" s="116"/>
      <c r="F61" s="130"/>
    </row>
    <row r="62" spans="1:6">
      <c r="A62" s="155" t="s">
        <v>650</v>
      </c>
      <c r="B62" s="145"/>
      <c r="C62" s="115"/>
      <c r="D62" s="116">
        <v>387674200</v>
      </c>
      <c r="E62" s="116">
        <v>385345400</v>
      </c>
      <c r="F62" s="130"/>
    </row>
    <row r="63" spans="1:6">
      <c r="A63" s="155" t="s">
        <v>651</v>
      </c>
      <c r="B63" s="145"/>
      <c r="C63" s="115"/>
      <c r="D63" s="116">
        <v>189304819</v>
      </c>
      <c r="E63" s="116">
        <v>177095239</v>
      </c>
      <c r="F63" s="130"/>
    </row>
    <row r="64" spans="1:6">
      <c r="A64" s="118" t="s">
        <v>270</v>
      </c>
      <c r="B64" s="145"/>
      <c r="C64" s="115"/>
      <c r="D64" s="120">
        <f>SUM(D61:D63)</f>
        <v>922433564</v>
      </c>
      <c r="E64" s="120">
        <f>SUM(E61:E63)</f>
        <v>562440639</v>
      </c>
      <c r="F64" s="130"/>
    </row>
    <row r="65" spans="1:6">
      <c r="A65" s="121" t="s">
        <v>652</v>
      </c>
      <c r="B65" s="145"/>
      <c r="C65" s="115"/>
      <c r="D65" s="146">
        <v>41274</v>
      </c>
      <c r="E65" s="146">
        <v>40909</v>
      </c>
      <c r="F65" s="130"/>
    </row>
    <row r="66" spans="1:6">
      <c r="A66" s="123" t="s">
        <v>362</v>
      </c>
      <c r="B66" s="145"/>
      <c r="C66" s="115"/>
      <c r="D66" s="116">
        <v>2790030982</v>
      </c>
      <c r="E66" s="116"/>
      <c r="F66" s="130"/>
    </row>
    <row r="67" spans="1:6">
      <c r="A67" s="123"/>
      <c r="B67" s="145"/>
      <c r="C67" s="115"/>
      <c r="D67" s="116"/>
      <c r="E67" s="116"/>
      <c r="F67" s="130"/>
    </row>
    <row r="68" spans="1:6">
      <c r="A68" s="118" t="s">
        <v>270</v>
      </c>
      <c r="B68" s="145"/>
      <c r="C68" s="115"/>
      <c r="D68" s="120">
        <f>SUM(D66:D67)</f>
        <v>2790030982</v>
      </c>
      <c r="E68" s="120">
        <f>SUM(E66:E67)</f>
        <v>0</v>
      </c>
      <c r="F68" s="130"/>
    </row>
    <row r="69" spans="1:6">
      <c r="A69" s="156"/>
      <c r="B69" s="144"/>
      <c r="C69" s="157"/>
      <c r="D69" s="157"/>
    </row>
    <row r="70" spans="1:6">
      <c r="A70" s="121" t="s">
        <v>653</v>
      </c>
      <c r="B70" s="145"/>
      <c r="C70" s="158"/>
      <c r="D70" s="146">
        <v>41274</v>
      </c>
      <c r="E70" s="146">
        <v>40909</v>
      </c>
      <c r="F70" s="130"/>
    </row>
    <row r="71" spans="1:6">
      <c r="A71" s="123" t="s">
        <v>363</v>
      </c>
      <c r="B71" s="145"/>
      <c r="C71" s="158"/>
      <c r="D71" s="116"/>
      <c r="E71" s="116">
        <v>1560452065</v>
      </c>
      <c r="F71" s="130"/>
    </row>
    <row r="72" spans="1:6">
      <c r="A72" s="155" t="s">
        <v>364</v>
      </c>
      <c r="B72" s="145"/>
      <c r="C72" s="158"/>
      <c r="D72" s="116">
        <v>216194640</v>
      </c>
      <c r="E72" s="116">
        <v>2235925695</v>
      </c>
      <c r="F72" s="130"/>
    </row>
    <row r="73" spans="1:6">
      <c r="A73" s="123" t="s">
        <v>365</v>
      </c>
      <c r="B73" s="145"/>
      <c r="C73" s="158"/>
      <c r="D73" s="116">
        <v>2436146134</v>
      </c>
      <c r="E73" s="116">
        <v>8679487146</v>
      </c>
      <c r="F73" s="130"/>
    </row>
    <row r="74" spans="1:6">
      <c r="A74" s="123" t="s">
        <v>366</v>
      </c>
      <c r="B74" s="145"/>
      <c r="C74" s="158"/>
      <c r="D74" s="116">
        <v>49047000</v>
      </c>
      <c r="E74" s="116"/>
      <c r="F74" s="130"/>
    </row>
    <row r="75" spans="1:6">
      <c r="A75" s="123" t="s">
        <v>367</v>
      </c>
      <c r="B75" s="145"/>
      <c r="C75" s="159"/>
      <c r="D75" s="116">
        <v>-84414252</v>
      </c>
      <c r="E75" s="116">
        <v>289224767</v>
      </c>
      <c r="F75" s="130"/>
    </row>
    <row r="76" spans="1:6">
      <c r="A76" s="118" t="s">
        <v>270</v>
      </c>
      <c r="B76" s="145"/>
      <c r="C76" s="159"/>
      <c r="D76" s="120">
        <f>SUM(D71:D75)</f>
        <v>2616973522</v>
      </c>
      <c r="E76" s="120">
        <f>SUM(E71:E75)</f>
        <v>12765089673</v>
      </c>
      <c r="F76" s="130"/>
    </row>
    <row r="77" spans="1:6">
      <c r="A77" s="118"/>
      <c r="B77" s="145"/>
      <c r="C77" s="159"/>
      <c r="D77" s="120"/>
      <c r="E77" s="120"/>
      <c r="F77" s="130"/>
    </row>
    <row r="78" spans="1:6">
      <c r="A78" s="118"/>
      <c r="B78" s="145"/>
      <c r="C78" s="159"/>
      <c r="D78" s="120"/>
      <c r="E78" s="120"/>
      <c r="F78" s="130"/>
    </row>
    <row r="79" spans="1:6">
      <c r="A79" s="160" t="s">
        <v>654</v>
      </c>
      <c r="B79" s="130"/>
      <c r="C79" s="120"/>
      <c r="D79" s="146">
        <v>41274</v>
      </c>
      <c r="E79" s="146">
        <v>40909</v>
      </c>
      <c r="F79" s="130"/>
    </row>
    <row r="80" spans="1:6">
      <c r="A80" s="123" t="s">
        <v>368</v>
      </c>
      <c r="B80" s="115"/>
      <c r="C80" s="120"/>
      <c r="D80" s="116">
        <v>3263695600</v>
      </c>
      <c r="E80" s="116">
        <v>3301849600</v>
      </c>
      <c r="F80" s="130"/>
    </row>
    <row r="81" spans="1:6">
      <c r="A81" s="123" t="s">
        <v>369</v>
      </c>
      <c r="B81" s="115"/>
      <c r="C81" s="120"/>
      <c r="D81" s="116">
        <v>12103500</v>
      </c>
      <c r="E81" s="116"/>
      <c r="F81" s="130"/>
    </row>
    <row r="82" spans="1:6">
      <c r="A82" s="123" t="s">
        <v>370</v>
      </c>
      <c r="B82" s="115"/>
      <c r="C82" s="120"/>
      <c r="D82" s="116">
        <v>533918</v>
      </c>
      <c r="E82" s="116"/>
      <c r="F82" s="130"/>
    </row>
    <row r="83" spans="1:6">
      <c r="A83" s="123" t="s">
        <v>371</v>
      </c>
      <c r="B83" s="115"/>
      <c r="C83" s="120"/>
      <c r="D83" s="116">
        <f>SUM(C84:C101)</f>
        <v>3974641145</v>
      </c>
      <c r="E83" s="116">
        <f>SUM(F84:F101)</f>
        <v>10834712297</v>
      </c>
      <c r="F83" s="130"/>
    </row>
    <row r="84" spans="1:6">
      <c r="A84" s="123" t="s">
        <v>372</v>
      </c>
      <c r="B84" s="115"/>
      <c r="C84" s="116">
        <v>2410682103</v>
      </c>
      <c r="D84" s="130"/>
      <c r="E84" s="116"/>
      <c r="F84" s="116">
        <v>8933776875</v>
      </c>
    </row>
    <row r="85" spans="1:6">
      <c r="A85" s="123" t="s">
        <v>373</v>
      </c>
      <c r="B85" s="115"/>
      <c r="C85" s="116">
        <v>593959042</v>
      </c>
      <c r="D85" s="130"/>
      <c r="E85" s="116"/>
      <c r="F85" s="116">
        <v>593959042</v>
      </c>
    </row>
    <row r="86" spans="1:6">
      <c r="A86" s="123" t="s">
        <v>375</v>
      </c>
      <c r="B86" s="115"/>
      <c r="C86" s="116">
        <v>140000000</v>
      </c>
      <c r="D86" s="130"/>
      <c r="E86" s="116"/>
      <c r="F86" s="116"/>
    </row>
    <row r="87" spans="1:6">
      <c r="A87" s="123" t="s">
        <v>376</v>
      </c>
      <c r="B87" s="115"/>
      <c r="C87" s="116">
        <v>300000000</v>
      </c>
      <c r="D87" s="130"/>
      <c r="E87" s="116"/>
      <c r="F87" s="116">
        <v>300000000</v>
      </c>
    </row>
    <row r="88" spans="1:6">
      <c r="A88" s="123" t="s">
        <v>377</v>
      </c>
      <c r="B88" s="115"/>
      <c r="C88" s="116">
        <v>200000000</v>
      </c>
      <c r="D88" s="130"/>
      <c r="E88" s="116"/>
      <c r="F88" s="116">
        <v>200000000</v>
      </c>
    </row>
    <row r="89" spans="1:6">
      <c r="A89" s="123" t="s">
        <v>655</v>
      </c>
      <c r="B89" s="115"/>
      <c r="C89" s="116">
        <v>30000000</v>
      </c>
      <c r="D89" s="130"/>
      <c r="E89" s="116"/>
      <c r="F89" s="116">
        <v>30000000</v>
      </c>
    </row>
    <row r="90" spans="1:6">
      <c r="A90" s="123" t="s">
        <v>656</v>
      </c>
      <c r="B90" s="115"/>
      <c r="C90" s="116"/>
      <c r="D90" s="130"/>
      <c r="E90" s="116"/>
      <c r="F90" s="116">
        <v>30000000</v>
      </c>
    </row>
    <row r="91" spans="1:6">
      <c r="A91" s="123" t="s">
        <v>657</v>
      </c>
      <c r="B91" s="115"/>
      <c r="C91" s="116">
        <v>100000000</v>
      </c>
      <c r="D91" s="130"/>
      <c r="E91" s="116"/>
      <c r="F91" s="116"/>
    </row>
    <row r="92" spans="1:6">
      <c r="A92" s="123" t="s">
        <v>658</v>
      </c>
      <c r="B92" s="115"/>
      <c r="C92" s="116">
        <v>20000000</v>
      </c>
      <c r="D92" s="130"/>
      <c r="E92" s="116"/>
      <c r="F92" s="116"/>
    </row>
    <row r="93" spans="1:6">
      <c r="A93" s="123" t="s">
        <v>378</v>
      </c>
      <c r="B93" s="115"/>
      <c r="C93" s="116">
        <v>20000000</v>
      </c>
      <c r="D93" s="130"/>
      <c r="E93" s="116"/>
      <c r="F93" s="116"/>
    </row>
    <row r="94" spans="1:6">
      <c r="A94" s="123" t="s">
        <v>659</v>
      </c>
      <c r="B94" s="115"/>
      <c r="C94" s="116"/>
      <c r="D94" s="130"/>
      <c r="E94" s="116"/>
      <c r="F94" s="116">
        <f>112243549+198435814</f>
        <v>310679363</v>
      </c>
    </row>
    <row r="95" spans="1:6">
      <c r="A95" s="123" t="s">
        <v>374</v>
      </c>
      <c r="B95" s="115"/>
      <c r="C95" s="116"/>
      <c r="D95" s="130"/>
      <c r="E95" s="116"/>
      <c r="F95" s="116">
        <f>454732831-198435814</f>
        <v>256297017</v>
      </c>
    </row>
    <row r="96" spans="1:6">
      <c r="A96" s="123" t="s">
        <v>379</v>
      </c>
      <c r="B96" s="115"/>
      <c r="C96" s="116">
        <v>50000000</v>
      </c>
      <c r="D96" s="130"/>
      <c r="E96" s="116"/>
      <c r="F96" s="116">
        <v>50000000</v>
      </c>
    </row>
    <row r="97" spans="1:7">
      <c r="A97" s="123" t="s">
        <v>380</v>
      </c>
      <c r="B97" s="115"/>
      <c r="C97" s="116">
        <v>30000000</v>
      </c>
      <c r="D97" s="130"/>
      <c r="E97" s="116"/>
      <c r="F97" s="116">
        <v>30000000</v>
      </c>
    </row>
    <row r="98" spans="1:7">
      <c r="A98" s="123" t="s">
        <v>660</v>
      </c>
      <c r="B98" s="115"/>
      <c r="C98" s="116">
        <v>20000000</v>
      </c>
      <c r="D98" s="130"/>
      <c r="E98" s="116"/>
      <c r="F98" s="116">
        <v>20000000</v>
      </c>
    </row>
    <row r="99" spans="1:7">
      <c r="A99" s="123" t="s">
        <v>381</v>
      </c>
      <c r="B99" s="115"/>
      <c r="C99" s="116">
        <v>30000000</v>
      </c>
      <c r="D99" s="130"/>
      <c r="E99" s="116"/>
      <c r="F99" s="116">
        <v>30000000</v>
      </c>
    </row>
    <row r="100" spans="1:7">
      <c r="A100" s="123" t="s">
        <v>382</v>
      </c>
      <c r="B100" s="115"/>
      <c r="C100" s="116">
        <v>30000000</v>
      </c>
      <c r="D100" s="130"/>
      <c r="E100" s="116"/>
      <c r="F100" s="116">
        <v>30000000</v>
      </c>
    </row>
    <row r="101" spans="1:7">
      <c r="A101" s="123" t="s">
        <v>661</v>
      </c>
      <c r="B101" s="115"/>
      <c r="C101" s="116"/>
      <c r="D101" s="130"/>
      <c r="E101" s="116"/>
      <c r="F101" s="116">
        <v>20000000</v>
      </c>
    </row>
    <row r="102" spans="1:7">
      <c r="A102" s="118" t="s">
        <v>270</v>
      </c>
      <c r="B102" s="115"/>
      <c r="C102" s="116"/>
      <c r="D102" s="120">
        <f>SUM(D80:D94)</f>
        <v>7250974163</v>
      </c>
      <c r="E102" s="120">
        <f>SUM(E80:E94)</f>
        <v>14136561897</v>
      </c>
      <c r="F102" s="130"/>
    </row>
    <row r="103" spans="1:7">
      <c r="A103" s="161"/>
      <c r="B103" s="144"/>
      <c r="C103" s="157"/>
      <c r="D103" s="157"/>
    </row>
    <row r="104" spans="1:7">
      <c r="A104" s="106" t="s">
        <v>662</v>
      </c>
    </row>
    <row r="105" spans="1:7">
      <c r="A105" s="103" t="s">
        <v>383</v>
      </c>
    </row>
    <row r="106" spans="1:7">
      <c r="A106" s="162"/>
      <c r="B106" s="163" t="s">
        <v>384</v>
      </c>
      <c r="C106" s="164" t="s">
        <v>385</v>
      </c>
      <c r="D106" s="163" t="s">
        <v>386</v>
      </c>
      <c r="E106" s="163" t="s">
        <v>387</v>
      </c>
      <c r="F106" s="163" t="s">
        <v>388</v>
      </c>
      <c r="G106" s="163" t="s">
        <v>389</v>
      </c>
    </row>
    <row r="107" spans="1:7">
      <c r="A107" s="165"/>
      <c r="B107" s="141"/>
      <c r="C107" s="166" t="s">
        <v>390</v>
      </c>
      <c r="D107" s="167"/>
      <c r="E107" s="167" t="s">
        <v>391</v>
      </c>
      <c r="F107" s="167" t="s">
        <v>392</v>
      </c>
      <c r="G107" s="167" t="s">
        <v>393</v>
      </c>
    </row>
    <row r="108" spans="1:7">
      <c r="A108" s="168" t="s">
        <v>663</v>
      </c>
      <c r="B108" s="169">
        <v>82146920000</v>
      </c>
      <c r="C108" s="170">
        <v>32390192180</v>
      </c>
      <c r="D108" s="16">
        <v>-4576537244</v>
      </c>
      <c r="E108" s="169">
        <v>11383776071</v>
      </c>
      <c r="F108" s="169">
        <v>4640641687</v>
      </c>
      <c r="G108" s="169">
        <v>26655633856</v>
      </c>
    </row>
    <row r="109" spans="1:7">
      <c r="A109" s="171" t="s">
        <v>664</v>
      </c>
      <c r="B109" s="16">
        <f>B110+B113+B114+B115</f>
        <v>0</v>
      </c>
      <c r="C109" s="16">
        <f>SUM(C110:C115)</f>
        <v>0</v>
      </c>
      <c r="D109" s="16">
        <f>SUM(D110:D115)</f>
        <v>-1302720240</v>
      </c>
      <c r="E109" s="16">
        <f>SUM(E110:E115)</f>
        <v>3998345078</v>
      </c>
      <c r="F109" s="16">
        <f>SUM(F110:F115)</f>
        <v>1656121693</v>
      </c>
      <c r="G109" s="16">
        <f>SUM(G110:G115)</f>
        <v>22771786521</v>
      </c>
    </row>
    <row r="110" spans="1:7">
      <c r="A110" s="172" t="s">
        <v>394</v>
      </c>
      <c r="B110" s="18"/>
      <c r="C110" s="173"/>
      <c r="D110" s="18"/>
      <c r="E110" s="18"/>
      <c r="F110" s="18"/>
      <c r="G110" s="18"/>
    </row>
    <row r="111" spans="1:7">
      <c r="A111" s="174" t="s">
        <v>395</v>
      </c>
      <c r="B111" s="18"/>
      <c r="C111" s="173"/>
      <c r="D111" s="18"/>
      <c r="E111" s="18"/>
      <c r="F111" s="18"/>
      <c r="G111" s="18"/>
    </row>
    <row r="112" spans="1:7">
      <c r="A112" s="174" t="s">
        <v>396</v>
      </c>
      <c r="B112" s="18"/>
      <c r="C112" s="173"/>
      <c r="D112" s="18"/>
      <c r="E112" s="18"/>
      <c r="F112" s="18"/>
      <c r="G112" s="18"/>
    </row>
    <row r="113" spans="1:7">
      <c r="A113" s="172" t="s">
        <v>665</v>
      </c>
      <c r="B113" s="135"/>
      <c r="C113" s="173"/>
      <c r="D113" s="18"/>
      <c r="E113" s="18"/>
      <c r="F113" s="18"/>
      <c r="G113" s="18">
        <v>22771786521</v>
      </c>
    </row>
    <row r="114" spans="1:7">
      <c r="A114" s="172" t="s">
        <v>397</v>
      </c>
      <c r="B114" s="135"/>
      <c r="C114" s="173"/>
      <c r="D114" s="18"/>
      <c r="E114" s="18">
        <v>3998345078</v>
      </c>
      <c r="F114" s="18">
        <v>1656121693</v>
      </c>
      <c r="G114" s="18"/>
    </row>
    <row r="115" spans="1:7">
      <c r="A115" s="172" t="s">
        <v>398</v>
      </c>
      <c r="B115" s="135"/>
      <c r="C115" s="173"/>
      <c r="D115" s="18">
        <v>-1302720240</v>
      </c>
      <c r="E115" s="18"/>
      <c r="F115" s="18"/>
      <c r="G115" s="18"/>
    </row>
    <row r="116" spans="1:7">
      <c r="A116" s="171" t="s">
        <v>666</v>
      </c>
      <c r="B116" s="16">
        <f t="shared" ref="B116:G116" si="1">SUM(B117:B121)</f>
        <v>0</v>
      </c>
      <c r="C116" s="16">
        <f t="shared" si="1"/>
        <v>0</v>
      </c>
      <c r="D116" s="16">
        <f t="shared" si="1"/>
        <v>0</v>
      </c>
      <c r="E116" s="16">
        <f t="shared" si="1"/>
        <v>0</v>
      </c>
      <c r="F116" s="16">
        <f t="shared" si="1"/>
        <v>0</v>
      </c>
      <c r="G116" s="16">
        <f t="shared" si="1"/>
        <v>33130755856</v>
      </c>
    </row>
    <row r="117" spans="1:7">
      <c r="A117" s="172" t="s">
        <v>399</v>
      </c>
      <c r="B117" s="135"/>
      <c r="C117" s="173"/>
      <c r="D117" s="18"/>
      <c r="E117" s="18"/>
      <c r="F117" s="18"/>
      <c r="G117" s="18">
        <v>3998345078</v>
      </c>
    </row>
    <row r="118" spans="1:7">
      <c r="A118" s="172" t="s">
        <v>400</v>
      </c>
      <c r="B118" s="135"/>
      <c r="C118" s="173"/>
      <c r="D118" s="18"/>
      <c r="E118" s="18"/>
      <c r="F118" s="18"/>
      <c r="G118" s="18">
        <v>1656121693</v>
      </c>
    </row>
    <row r="119" spans="1:7">
      <c r="A119" s="172" t="s">
        <v>401</v>
      </c>
      <c r="B119" s="135"/>
      <c r="C119" s="173"/>
      <c r="D119" s="18"/>
      <c r="E119" s="18"/>
      <c r="F119" s="18"/>
      <c r="G119" s="18">
        <v>3395123085</v>
      </c>
    </row>
    <row r="120" spans="1:7">
      <c r="A120" s="172" t="s">
        <v>402</v>
      </c>
      <c r="B120" s="135"/>
      <c r="C120" s="175"/>
      <c r="D120" s="18"/>
      <c r="E120" s="18"/>
      <c r="F120" s="18"/>
      <c r="G120" s="18"/>
    </row>
    <row r="121" spans="1:7">
      <c r="A121" s="172" t="s">
        <v>403</v>
      </c>
      <c r="B121" s="135"/>
      <c r="C121" s="173"/>
      <c r="D121" s="18"/>
      <c r="E121" s="18"/>
      <c r="F121" s="18"/>
      <c r="G121" s="18">
        <v>24081166000</v>
      </c>
    </row>
    <row r="122" spans="1:7">
      <c r="A122" s="171" t="s">
        <v>667</v>
      </c>
      <c r="B122" s="16">
        <f t="shared" ref="B122:G122" si="2">B108+B109-B116</f>
        <v>82146920000</v>
      </c>
      <c r="C122" s="16">
        <f t="shared" si="2"/>
        <v>32390192180</v>
      </c>
      <c r="D122" s="16">
        <f t="shared" si="2"/>
        <v>-5879257484</v>
      </c>
      <c r="E122" s="16">
        <f t="shared" si="2"/>
        <v>15382121149</v>
      </c>
      <c r="F122" s="16">
        <f t="shared" si="2"/>
        <v>6296763380</v>
      </c>
      <c r="G122" s="16">
        <f t="shared" si="2"/>
        <v>16296664521</v>
      </c>
    </row>
    <row r="123" spans="1:7">
      <c r="A123" s="171"/>
      <c r="B123" s="135"/>
      <c r="C123" s="173"/>
      <c r="D123" s="16"/>
      <c r="E123" s="16"/>
      <c r="F123" s="16"/>
      <c r="G123" s="16"/>
    </row>
    <row r="124" spans="1:7">
      <c r="A124" s="171" t="s">
        <v>668</v>
      </c>
      <c r="B124" s="16">
        <v>82146920000</v>
      </c>
      <c r="C124" s="176">
        <v>32390192180</v>
      </c>
      <c r="D124" s="16">
        <v>-5879257484</v>
      </c>
      <c r="E124" s="16">
        <v>15382121149</v>
      </c>
      <c r="F124" s="16">
        <v>6296763380</v>
      </c>
      <c r="G124" s="16">
        <v>16296664521</v>
      </c>
    </row>
    <row r="125" spans="1:7">
      <c r="A125" s="171" t="s">
        <v>669</v>
      </c>
      <c r="B125" s="135"/>
      <c r="C125" s="173"/>
      <c r="D125" s="16">
        <v>-585859380</v>
      </c>
      <c r="E125" s="16">
        <v>3673647495</v>
      </c>
      <c r="F125" s="16">
        <v>1681329326</v>
      </c>
      <c r="G125" s="16">
        <v>19618493990</v>
      </c>
    </row>
    <row r="126" spans="1:7">
      <c r="A126" s="172" t="s">
        <v>670</v>
      </c>
      <c r="B126" s="135"/>
      <c r="C126" s="173"/>
      <c r="D126" s="18"/>
      <c r="E126" s="18"/>
      <c r="F126" s="18"/>
      <c r="G126" s="18">
        <v>19618493990</v>
      </c>
    </row>
    <row r="127" spans="1:7">
      <c r="A127" s="172" t="s">
        <v>398</v>
      </c>
      <c r="B127" s="135"/>
      <c r="C127" s="173"/>
      <c r="D127" s="18">
        <v>-585859380</v>
      </c>
      <c r="E127" s="18"/>
      <c r="F127" s="18"/>
      <c r="G127" s="18"/>
    </row>
    <row r="128" spans="1:7">
      <c r="A128" s="171" t="s">
        <v>671</v>
      </c>
      <c r="B128" s="135"/>
      <c r="C128" s="173"/>
      <c r="D128" s="18"/>
      <c r="E128" s="18"/>
      <c r="F128" s="18"/>
      <c r="G128" s="16">
        <f>SUM(G129:G132)</f>
        <v>24208186521</v>
      </c>
    </row>
    <row r="129" spans="1:7">
      <c r="A129" s="172" t="s">
        <v>405</v>
      </c>
      <c r="B129" s="135"/>
      <c r="C129" s="173"/>
      <c r="D129" s="18"/>
      <c r="E129" s="18">
        <v>3673647495</v>
      </c>
      <c r="F129" s="18"/>
      <c r="G129" s="18">
        <v>3673647495</v>
      </c>
    </row>
    <row r="130" spans="1:7">
      <c r="A130" s="172" t="s">
        <v>406</v>
      </c>
      <c r="B130" s="135"/>
      <c r="C130" s="173"/>
      <c r="D130" s="18"/>
      <c r="E130" s="18"/>
      <c r="F130" s="18">
        <v>1681329326</v>
      </c>
      <c r="G130" s="18">
        <v>1681329326</v>
      </c>
    </row>
    <row r="131" spans="1:7">
      <c r="A131" s="172" t="s">
        <v>407</v>
      </c>
      <c r="B131" s="135"/>
      <c r="C131" s="173"/>
      <c r="D131" s="18"/>
      <c r="E131" s="18"/>
      <c r="F131" s="18"/>
      <c r="G131" s="18">
        <v>3030165700</v>
      </c>
    </row>
    <row r="132" spans="1:7">
      <c r="A132" s="177" t="s">
        <v>408</v>
      </c>
      <c r="B132" s="178"/>
      <c r="C132" s="179"/>
      <c r="D132" s="21"/>
      <c r="E132" s="21"/>
      <c r="F132" s="21"/>
      <c r="G132" s="21">
        <f>7911522000+7911522000</f>
        <v>15823044000</v>
      </c>
    </row>
    <row r="133" spans="1:7">
      <c r="A133" s="180" t="s">
        <v>336</v>
      </c>
      <c r="B133" s="181">
        <f t="shared" ref="B133:G133" si="3">B124+B125-B128</f>
        <v>82146920000</v>
      </c>
      <c r="C133" s="181">
        <f t="shared" si="3"/>
        <v>32390192180</v>
      </c>
      <c r="D133" s="181">
        <f t="shared" si="3"/>
        <v>-6465116864</v>
      </c>
      <c r="E133" s="181">
        <f t="shared" si="3"/>
        <v>19055768644</v>
      </c>
      <c r="F133" s="181">
        <f t="shared" si="3"/>
        <v>7978092706</v>
      </c>
      <c r="G133" s="181">
        <f t="shared" si="3"/>
        <v>11706971990</v>
      </c>
    </row>
    <row r="134" spans="1:7">
      <c r="A134" s="135" t="s">
        <v>409</v>
      </c>
      <c r="B134" s="16"/>
      <c r="C134" s="16"/>
      <c r="D134" s="16"/>
      <c r="E134" s="16"/>
      <c r="F134" s="16"/>
      <c r="G134" s="18"/>
    </row>
    <row r="135" spans="1:7">
      <c r="A135" s="137" t="s">
        <v>404</v>
      </c>
      <c r="B135" s="24"/>
      <c r="C135" s="24"/>
      <c r="D135" s="24"/>
      <c r="E135" s="24"/>
      <c r="F135" s="24"/>
      <c r="G135" s="138"/>
    </row>
    <row r="136" spans="1:7">
      <c r="A136" s="182"/>
      <c r="B136" s="182"/>
      <c r="C136" s="182"/>
      <c r="D136" s="182"/>
      <c r="E136" s="182"/>
      <c r="F136" s="182"/>
      <c r="G136" s="182"/>
    </row>
    <row r="137" spans="1:7">
      <c r="A137" s="111" t="s">
        <v>410</v>
      </c>
      <c r="B137" s="145"/>
      <c r="C137" s="115"/>
      <c r="D137" s="146">
        <v>41274</v>
      </c>
      <c r="E137" s="183" t="s">
        <v>411</v>
      </c>
      <c r="F137" s="146">
        <v>40909</v>
      </c>
      <c r="G137" s="183" t="s">
        <v>411</v>
      </c>
    </row>
    <row r="138" spans="1:7">
      <c r="A138" s="114" t="s">
        <v>412</v>
      </c>
      <c r="B138" s="145"/>
      <c r="C138" s="115"/>
      <c r="D138" s="116">
        <v>31566000000</v>
      </c>
      <c r="E138" s="184"/>
      <c r="F138" s="116">
        <v>31566000000</v>
      </c>
      <c r="G138" s="184">
        <v>0.38429999999999997</v>
      </c>
    </row>
    <row r="139" spans="1:7">
      <c r="A139" s="114" t="s">
        <v>413</v>
      </c>
      <c r="B139" s="145"/>
      <c r="C139" s="115"/>
      <c r="D139" s="116">
        <v>50580920000</v>
      </c>
      <c r="E139" s="184"/>
      <c r="F139" s="116">
        <v>50580920000</v>
      </c>
      <c r="G139" s="184">
        <v>0.61570000000000003</v>
      </c>
    </row>
    <row r="140" spans="1:7">
      <c r="A140" s="185" t="s">
        <v>414</v>
      </c>
      <c r="B140" s="145"/>
      <c r="C140" s="115"/>
      <c r="D140" s="116">
        <v>32390192180</v>
      </c>
      <c r="E140" s="130"/>
      <c r="F140" s="116">
        <v>32390192180</v>
      </c>
      <c r="G140" s="130"/>
    </row>
    <row r="141" spans="1:7">
      <c r="A141" s="185" t="s">
        <v>415</v>
      </c>
      <c r="B141" s="145"/>
      <c r="C141" s="115"/>
      <c r="D141" s="116">
        <v>-6465116864</v>
      </c>
      <c r="E141" s="186"/>
      <c r="F141" s="116">
        <v>-5879257484</v>
      </c>
      <c r="G141" s="130"/>
    </row>
    <row r="142" spans="1:7">
      <c r="A142" s="118" t="s">
        <v>270</v>
      </c>
      <c r="B142" s="145"/>
      <c r="C142" s="115"/>
      <c r="D142" s="154">
        <f>D138+D139+D140+D141</f>
        <v>108071995316</v>
      </c>
      <c r="E142" s="187">
        <v>1</v>
      </c>
      <c r="F142" s="154">
        <f>F138+F139+F140+F141</f>
        <v>108657854696</v>
      </c>
      <c r="G142" s="187">
        <v>1</v>
      </c>
    </row>
    <row r="143" spans="1:7">
      <c r="A143" s="114" t="s">
        <v>416</v>
      </c>
      <c r="B143" s="145"/>
      <c r="C143" s="115"/>
      <c r="D143" s="130"/>
      <c r="E143" s="130"/>
      <c r="F143" s="130"/>
      <c r="G143" s="130"/>
    </row>
    <row r="144" spans="1:7">
      <c r="A144" s="114" t="s">
        <v>672</v>
      </c>
      <c r="B144" s="145"/>
      <c r="C144" s="115"/>
      <c r="D144" s="130"/>
      <c r="E144" s="130"/>
      <c r="F144" s="130"/>
      <c r="G144" s="130"/>
    </row>
    <row r="145" spans="1:7">
      <c r="A145" s="114"/>
      <c r="B145" s="145"/>
      <c r="C145" s="115"/>
      <c r="D145" s="130"/>
      <c r="E145" s="130"/>
      <c r="F145" s="130"/>
      <c r="G145" s="130"/>
    </row>
    <row r="146" spans="1:7">
      <c r="A146" s="144"/>
      <c r="B146" s="144"/>
      <c r="C146" s="144"/>
      <c r="D146" s="144"/>
      <c r="E146" s="144"/>
      <c r="F146" s="144"/>
      <c r="G146" s="144"/>
    </row>
    <row r="147" spans="1:7">
      <c r="A147" s="144"/>
      <c r="B147" s="144"/>
      <c r="C147" s="144"/>
      <c r="D147" s="144"/>
      <c r="E147" s="144"/>
      <c r="F147" s="144"/>
      <c r="G147" s="144"/>
    </row>
    <row r="148" spans="1:7">
      <c r="A148" s="144"/>
      <c r="B148" s="144"/>
      <c r="C148" s="144"/>
      <c r="D148" s="144"/>
      <c r="E148" s="144"/>
      <c r="F148" s="144"/>
      <c r="G148" s="144"/>
    </row>
    <row r="149" spans="1:7">
      <c r="A149" s="111" t="s">
        <v>417</v>
      </c>
      <c r="B149" s="145"/>
      <c r="C149" s="145"/>
      <c r="D149" s="115"/>
      <c r="E149" s="130"/>
      <c r="F149" s="130"/>
      <c r="G149" s="130"/>
    </row>
    <row r="150" spans="1:7">
      <c r="A150" s="114"/>
      <c r="B150" s="145"/>
      <c r="C150" s="145"/>
      <c r="D150" s="115"/>
      <c r="E150" s="146">
        <v>41274</v>
      </c>
      <c r="F150" s="146">
        <v>40909</v>
      </c>
      <c r="G150" s="130"/>
    </row>
    <row r="151" spans="1:7">
      <c r="A151" s="114" t="s">
        <v>418</v>
      </c>
      <c r="B151" s="145"/>
      <c r="C151" s="145"/>
      <c r="D151" s="115"/>
      <c r="E151" s="120">
        <v>82146920000</v>
      </c>
      <c r="F151" s="120">
        <v>82146920000</v>
      </c>
      <c r="G151" s="130"/>
    </row>
    <row r="152" spans="1:7">
      <c r="A152" s="114" t="s">
        <v>419</v>
      </c>
      <c r="B152" s="145"/>
      <c r="C152" s="145"/>
      <c r="D152" s="115"/>
      <c r="E152" s="116">
        <v>82146920000</v>
      </c>
      <c r="F152" s="116">
        <v>82146920000</v>
      </c>
      <c r="G152" s="130"/>
    </row>
    <row r="153" spans="1:7">
      <c r="A153" s="114" t="s">
        <v>420</v>
      </c>
      <c r="B153" s="145"/>
      <c r="C153" s="145"/>
      <c r="D153" s="115"/>
      <c r="E153" s="116"/>
      <c r="F153" s="116"/>
      <c r="G153" s="130"/>
    </row>
    <row r="154" spans="1:7">
      <c r="A154" s="114" t="s">
        <v>421</v>
      </c>
      <c r="B154" s="145"/>
      <c r="C154" s="145"/>
      <c r="D154" s="115"/>
      <c r="E154" s="116"/>
      <c r="F154" s="116"/>
      <c r="G154" s="130"/>
    </row>
    <row r="155" spans="1:7">
      <c r="A155" s="114" t="s">
        <v>422</v>
      </c>
      <c r="B155" s="145"/>
      <c r="C155" s="145"/>
      <c r="D155" s="115"/>
      <c r="E155" s="116">
        <f>E152+E153-E154</f>
        <v>82146920000</v>
      </c>
      <c r="F155" s="116">
        <f>F152+F153-F154</f>
        <v>82146920000</v>
      </c>
      <c r="G155" s="130"/>
    </row>
    <row r="156" spans="1:7">
      <c r="A156" s="114" t="s">
        <v>423</v>
      </c>
      <c r="B156" s="145"/>
      <c r="C156" s="145"/>
      <c r="D156" s="115"/>
      <c r="E156" s="116">
        <v>15823044000</v>
      </c>
      <c r="F156" s="116">
        <v>24081166000</v>
      </c>
      <c r="G156" s="130"/>
    </row>
    <row r="157" spans="1:7">
      <c r="A157" s="114"/>
      <c r="B157" s="145"/>
      <c r="C157" s="145"/>
      <c r="D157" s="115"/>
      <c r="E157" s="130"/>
      <c r="F157" s="130"/>
      <c r="G157" s="130"/>
    </row>
    <row r="158" spans="1:7">
      <c r="A158" s="111" t="s">
        <v>424</v>
      </c>
      <c r="B158" s="145"/>
      <c r="C158" s="145"/>
      <c r="D158" s="115"/>
      <c r="E158" s="146">
        <v>41274</v>
      </c>
      <c r="F158" s="146">
        <v>40909</v>
      </c>
      <c r="G158" s="130"/>
    </row>
    <row r="159" spans="1:7">
      <c r="A159" s="114" t="s">
        <v>425</v>
      </c>
      <c r="B159" s="145"/>
      <c r="C159" s="145"/>
      <c r="D159" s="115"/>
      <c r="E159" s="116">
        <v>8214692</v>
      </c>
      <c r="F159" s="116">
        <v>8214692</v>
      </c>
      <c r="G159" s="130"/>
    </row>
    <row r="160" spans="1:7">
      <c r="A160" s="114" t="s">
        <v>426</v>
      </c>
      <c r="B160" s="145"/>
      <c r="C160" s="145"/>
      <c r="D160" s="115"/>
      <c r="E160" s="116">
        <v>8214692</v>
      </c>
      <c r="F160" s="116">
        <v>8214692</v>
      </c>
      <c r="G160" s="130"/>
    </row>
    <row r="161" spans="1:7">
      <c r="A161" s="114" t="s">
        <v>427</v>
      </c>
      <c r="B161" s="145"/>
      <c r="C161" s="145"/>
      <c r="D161" s="115"/>
      <c r="E161" s="116">
        <v>8214692</v>
      </c>
      <c r="F161" s="116">
        <v>8214692</v>
      </c>
      <c r="G161" s="130"/>
    </row>
    <row r="162" spans="1:7">
      <c r="A162" s="114" t="s">
        <v>428</v>
      </c>
      <c r="B162" s="145"/>
      <c r="C162" s="145"/>
      <c r="D162" s="115"/>
      <c r="E162" s="130"/>
      <c r="F162" s="130"/>
      <c r="G162" s="130"/>
    </row>
    <row r="163" spans="1:7">
      <c r="A163" s="114" t="s">
        <v>429</v>
      </c>
      <c r="B163" s="145"/>
      <c r="C163" s="145"/>
      <c r="D163" s="115"/>
      <c r="E163" s="116">
        <v>303170</v>
      </c>
      <c r="F163" s="116">
        <v>259170</v>
      </c>
      <c r="G163" s="130"/>
    </row>
    <row r="164" spans="1:7">
      <c r="A164" s="114" t="s">
        <v>427</v>
      </c>
      <c r="B164" s="145"/>
      <c r="C164" s="145"/>
      <c r="D164" s="115"/>
      <c r="E164" s="116">
        <v>303170</v>
      </c>
      <c r="F164" s="116">
        <v>259170</v>
      </c>
      <c r="G164" s="130"/>
    </row>
    <row r="165" spans="1:7">
      <c r="A165" s="114" t="s">
        <v>428</v>
      </c>
      <c r="B165" s="145"/>
      <c r="C165" s="145"/>
      <c r="D165" s="115"/>
      <c r="E165" s="130"/>
      <c r="F165" s="130"/>
      <c r="G165" s="130"/>
    </row>
    <row r="166" spans="1:7">
      <c r="A166" s="114" t="s">
        <v>430</v>
      </c>
      <c r="B166" s="145"/>
      <c r="C166" s="145"/>
      <c r="D166" s="115"/>
      <c r="E166" s="116">
        <f>E160-E163</f>
        <v>7911522</v>
      </c>
      <c r="F166" s="116">
        <f>F160-F163</f>
        <v>7955522</v>
      </c>
      <c r="G166" s="130"/>
    </row>
    <row r="167" spans="1:7">
      <c r="A167" s="114" t="s">
        <v>427</v>
      </c>
      <c r="B167" s="145"/>
      <c r="C167" s="145"/>
      <c r="D167" s="115"/>
      <c r="E167" s="116">
        <f>E161-E164</f>
        <v>7911522</v>
      </c>
      <c r="F167" s="116">
        <f>F161-F164</f>
        <v>7955522</v>
      </c>
      <c r="G167" s="130"/>
    </row>
    <row r="168" spans="1:7">
      <c r="A168" s="114" t="s">
        <v>428</v>
      </c>
      <c r="B168" s="145"/>
      <c r="C168" s="145"/>
      <c r="D168" s="115"/>
      <c r="E168" s="130"/>
      <c r="F168" s="130"/>
      <c r="G168" s="130"/>
    </row>
    <row r="169" spans="1:7">
      <c r="A169" s="114" t="s">
        <v>431</v>
      </c>
      <c r="B169" s="145"/>
      <c r="C169" s="145"/>
      <c r="D169" s="115"/>
      <c r="E169" s="130"/>
      <c r="F169" s="130"/>
      <c r="G169" s="130"/>
    </row>
    <row r="170" spans="1:7">
      <c r="A170" s="114"/>
      <c r="B170" s="145"/>
      <c r="C170" s="145"/>
      <c r="D170" s="115"/>
      <c r="E170" s="130"/>
      <c r="F170" s="130"/>
    </row>
    <row r="171" spans="1:7">
      <c r="A171" s="111" t="s">
        <v>673</v>
      </c>
      <c r="B171" s="145"/>
      <c r="C171" s="145"/>
      <c r="D171" s="115"/>
      <c r="E171" s="130"/>
      <c r="F171" s="130"/>
    </row>
    <row r="172" spans="1:7">
      <c r="A172" s="111" t="s">
        <v>432</v>
      </c>
      <c r="B172" s="145"/>
      <c r="C172" s="145"/>
      <c r="D172" s="115"/>
      <c r="E172" s="146" t="s">
        <v>674</v>
      </c>
      <c r="F172" s="146" t="s">
        <v>675</v>
      </c>
    </row>
    <row r="173" spans="1:7">
      <c r="A173" s="114" t="s">
        <v>433</v>
      </c>
      <c r="B173" s="145"/>
      <c r="C173" s="145"/>
      <c r="D173" s="115"/>
      <c r="E173" s="116">
        <v>380955588555</v>
      </c>
      <c r="F173" s="116">
        <v>346144439175</v>
      </c>
    </row>
    <row r="174" spans="1:7">
      <c r="A174" s="114" t="s">
        <v>434</v>
      </c>
      <c r="B174" s="145"/>
      <c r="C174" s="145"/>
      <c r="D174" s="115"/>
      <c r="E174" s="116">
        <v>22393584134</v>
      </c>
      <c r="F174" s="116">
        <v>23515137040</v>
      </c>
    </row>
    <row r="175" spans="1:7">
      <c r="A175" s="118" t="s">
        <v>270</v>
      </c>
      <c r="B175" s="145"/>
      <c r="C175" s="145"/>
      <c r="D175" s="115"/>
      <c r="E175" s="154">
        <f>SUM(E173:E174)</f>
        <v>403349172689</v>
      </c>
      <c r="F175" s="154">
        <f>SUM(F173:F174)</f>
        <v>369659576215</v>
      </c>
    </row>
    <row r="176" spans="1:7">
      <c r="A176" s="114"/>
      <c r="B176" s="145"/>
      <c r="C176" s="145"/>
      <c r="D176" s="115"/>
      <c r="E176" s="130"/>
      <c r="F176" s="130"/>
    </row>
    <row r="177" spans="1:6">
      <c r="A177" s="111" t="s">
        <v>435</v>
      </c>
      <c r="B177" s="145"/>
      <c r="C177" s="145"/>
      <c r="D177" s="115"/>
      <c r="E177" s="146" t="s">
        <v>674</v>
      </c>
      <c r="F177" s="146" t="s">
        <v>675</v>
      </c>
    </row>
    <row r="178" spans="1:6">
      <c r="A178" s="114" t="s">
        <v>436</v>
      </c>
      <c r="B178" s="145"/>
      <c r="C178" s="145"/>
      <c r="D178" s="115"/>
      <c r="E178" s="116">
        <v>380955588555</v>
      </c>
      <c r="F178" s="116">
        <v>346144439175</v>
      </c>
    </row>
    <row r="179" spans="1:6">
      <c r="A179" s="114" t="s">
        <v>437</v>
      </c>
      <c r="B179" s="145"/>
      <c r="C179" s="145"/>
      <c r="D179" s="115"/>
      <c r="E179" s="116">
        <v>22393584134</v>
      </c>
      <c r="F179" s="116">
        <v>23515137040</v>
      </c>
    </row>
    <row r="180" spans="1:6">
      <c r="A180" s="118" t="s">
        <v>270</v>
      </c>
      <c r="B180" s="145"/>
      <c r="C180" s="145"/>
      <c r="D180" s="115"/>
      <c r="E180" s="154">
        <f>SUM(E178:E179)</f>
        <v>403349172689</v>
      </c>
      <c r="F180" s="154">
        <f>SUM(F178:F179)</f>
        <v>369659576215</v>
      </c>
    </row>
    <row r="181" spans="1:6">
      <c r="A181" s="118"/>
      <c r="B181" s="145"/>
      <c r="C181" s="145"/>
      <c r="D181" s="115"/>
      <c r="E181" s="154"/>
      <c r="F181" s="154"/>
    </row>
    <row r="182" spans="1:6">
      <c r="A182" s="114"/>
      <c r="B182" s="145"/>
      <c r="C182" s="145"/>
      <c r="D182" s="115"/>
      <c r="E182" s="130"/>
      <c r="F182" s="130"/>
    </row>
    <row r="183" spans="1:6">
      <c r="A183" s="111" t="s">
        <v>438</v>
      </c>
      <c r="B183" s="145"/>
      <c r="C183" s="145"/>
      <c r="D183" s="115"/>
      <c r="E183" s="146" t="s">
        <v>674</v>
      </c>
      <c r="F183" s="146" t="s">
        <v>675</v>
      </c>
    </row>
    <row r="184" spans="1:6">
      <c r="A184" s="114" t="s">
        <v>439</v>
      </c>
      <c r="B184" s="145"/>
      <c r="C184" s="145"/>
      <c r="D184" s="115"/>
      <c r="E184" s="116">
        <v>377194975101</v>
      </c>
      <c r="F184" s="116">
        <v>342111007624</v>
      </c>
    </row>
    <row r="185" spans="1:6">
      <c r="A185" s="118" t="s">
        <v>270</v>
      </c>
      <c r="B185" s="145"/>
      <c r="C185" s="145"/>
      <c r="D185" s="115"/>
      <c r="E185" s="154">
        <f>E184</f>
        <v>377194975101</v>
      </c>
      <c r="F185" s="154">
        <f>F184</f>
        <v>342111007624</v>
      </c>
    </row>
    <row r="186" spans="1:6">
      <c r="A186" s="114"/>
      <c r="B186" s="145"/>
      <c r="C186" s="145"/>
      <c r="D186" s="115"/>
      <c r="E186" s="130"/>
      <c r="F186" s="130"/>
    </row>
    <row r="187" spans="1:6">
      <c r="A187" s="111" t="s">
        <v>440</v>
      </c>
      <c r="B187" s="145"/>
      <c r="C187" s="145"/>
      <c r="D187" s="115"/>
      <c r="E187" s="146" t="s">
        <v>674</v>
      </c>
      <c r="F187" s="146" t="s">
        <v>675</v>
      </c>
    </row>
    <row r="188" spans="1:6">
      <c r="A188" s="114" t="s">
        <v>441</v>
      </c>
      <c r="B188" s="145"/>
      <c r="C188" s="145"/>
      <c r="D188" s="115"/>
      <c r="E188" s="116">
        <v>16584268748</v>
      </c>
      <c r="F188" s="116">
        <v>18298788953</v>
      </c>
    </row>
    <row r="189" spans="1:6">
      <c r="A189" s="114" t="s">
        <v>676</v>
      </c>
      <c r="B189" s="145"/>
      <c r="C189" s="145"/>
      <c r="D189" s="115"/>
      <c r="E189" s="116">
        <v>40000000</v>
      </c>
      <c r="F189" s="116">
        <v>194807500</v>
      </c>
    </row>
    <row r="190" spans="1:6">
      <c r="A190" s="114" t="s">
        <v>442</v>
      </c>
      <c r="B190" s="145"/>
      <c r="C190" s="145"/>
      <c r="D190" s="115"/>
      <c r="E190" s="116">
        <v>227194820</v>
      </c>
      <c r="F190" s="116">
        <v>498050044</v>
      </c>
    </row>
    <row r="191" spans="1:6">
      <c r="A191" s="114" t="s">
        <v>443</v>
      </c>
      <c r="B191" s="145"/>
      <c r="C191" s="145"/>
      <c r="D191" s="115"/>
      <c r="E191" s="116">
        <v>274636610</v>
      </c>
      <c r="F191" s="116">
        <v>297534276</v>
      </c>
    </row>
    <row r="192" spans="1:6">
      <c r="A192" s="114" t="s">
        <v>444</v>
      </c>
      <c r="B192" s="145"/>
      <c r="C192" s="145"/>
      <c r="D192" s="115"/>
      <c r="E192" s="116">
        <v>320393647</v>
      </c>
      <c r="F192" s="116"/>
    </row>
    <row r="193" spans="1:6">
      <c r="A193" s="114" t="s">
        <v>445</v>
      </c>
      <c r="B193" s="145"/>
      <c r="C193" s="145"/>
      <c r="D193" s="115"/>
      <c r="E193" s="116">
        <v>4971045227</v>
      </c>
      <c r="F193" s="116">
        <v>7411981602</v>
      </c>
    </row>
    <row r="194" spans="1:6">
      <c r="A194" s="118" t="s">
        <v>270</v>
      </c>
      <c r="B194" s="145"/>
      <c r="C194" s="145"/>
      <c r="D194" s="115"/>
      <c r="E194" s="120">
        <f>SUM(E188:E193)</f>
        <v>22417539052</v>
      </c>
      <c r="F194" s="120">
        <f>SUM(F188:F193)</f>
        <v>26701162375</v>
      </c>
    </row>
    <row r="195" spans="1:6">
      <c r="A195" s="114"/>
      <c r="B195" s="145"/>
      <c r="C195" s="145"/>
      <c r="D195" s="115"/>
      <c r="E195" s="130"/>
      <c r="F195" s="130"/>
    </row>
    <row r="196" spans="1:6">
      <c r="A196" s="111" t="s">
        <v>446</v>
      </c>
      <c r="B196" s="145"/>
      <c r="C196" s="145"/>
      <c r="D196" s="115"/>
      <c r="E196" s="146" t="s">
        <v>674</v>
      </c>
      <c r="F196" s="146" t="s">
        <v>675</v>
      </c>
    </row>
    <row r="197" spans="1:6">
      <c r="A197" s="114" t="s">
        <v>447</v>
      </c>
      <c r="B197" s="145"/>
      <c r="C197" s="145"/>
      <c r="D197" s="115"/>
      <c r="E197" s="116">
        <v>3071304391</v>
      </c>
      <c r="F197" s="116">
        <v>4864448019</v>
      </c>
    </row>
    <row r="198" spans="1:6">
      <c r="A198" s="114" t="s">
        <v>448</v>
      </c>
      <c r="B198" s="145"/>
      <c r="C198" s="145"/>
      <c r="D198" s="115"/>
      <c r="E198" s="116">
        <v>-1629563240</v>
      </c>
      <c r="F198" s="116">
        <v>-616209500</v>
      </c>
    </row>
    <row r="199" spans="1:6">
      <c r="A199" s="114" t="s">
        <v>449</v>
      </c>
      <c r="B199" s="145"/>
      <c r="C199" s="145"/>
      <c r="D199" s="115"/>
      <c r="E199" s="116">
        <v>1416118396</v>
      </c>
      <c r="F199" s="116">
        <v>1427594464</v>
      </c>
    </row>
    <row r="200" spans="1:6">
      <c r="A200" s="114" t="s">
        <v>450</v>
      </c>
      <c r="B200" s="145"/>
      <c r="C200" s="145"/>
      <c r="D200" s="115"/>
      <c r="E200" s="116">
        <v>3401095</v>
      </c>
      <c r="F200" s="116">
        <v>2214703</v>
      </c>
    </row>
    <row r="201" spans="1:6">
      <c r="A201" s="114" t="s">
        <v>677</v>
      </c>
      <c r="B201" s="145"/>
      <c r="C201" s="145"/>
      <c r="D201" s="115"/>
      <c r="E201" s="116">
        <v>868606524</v>
      </c>
      <c r="F201" s="116">
        <v>418140500</v>
      </c>
    </row>
    <row r="202" spans="1:6">
      <c r="A202" s="114" t="s">
        <v>451</v>
      </c>
      <c r="B202" s="145"/>
      <c r="C202" s="145"/>
      <c r="D202" s="115"/>
      <c r="E202" s="116">
        <v>316562948</v>
      </c>
      <c r="F202" s="116">
        <v>477484966</v>
      </c>
    </row>
    <row r="203" spans="1:6">
      <c r="A203" s="118" t="s">
        <v>270</v>
      </c>
      <c r="B203" s="145"/>
      <c r="C203" s="145"/>
      <c r="D203" s="115"/>
      <c r="E203" s="120">
        <f>SUM(E197:E202)</f>
        <v>4046430114</v>
      </c>
      <c r="F203" s="120">
        <f>SUM(F197:F202)</f>
        <v>6573673152</v>
      </c>
    </row>
    <row r="204" spans="1:6">
      <c r="A204" s="118"/>
      <c r="B204" s="145"/>
      <c r="C204" s="145"/>
      <c r="D204" s="115"/>
      <c r="E204" s="120"/>
      <c r="F204" s="120"/>
    </row>
    <row r="205" spans="1:6">
      <c r="A205" s="111" t="s">
        <v>452</v>
      </c>
      <c r="B205" s="145"/>
      <c r="C205" s="145"/>
      <c r="D205" s="115"/>
      <c r="E205" s="146" t="s">
        <v>674</v>
      </c>
      <c r="F205" s="146" t="s">
        <v>675</v>
      </c>
    </row>
    <row r="206" spans="1:6">
      <c r="A206" s="114" t="s">
        <v>453</v>
      </c>
      <c r="B206" s="145"/>
      <c r="C206" s="145"/>
      <c r="D206" s="115"/>
      <c r="E206" s="116">
        <v>94358192</v>
      </c>
      <c r="F206" s="116">
        <v>44923623</v>
      </c>
    </row>
    <row r="207" spans="1:6">
      <c r="A207" s="114" t="s">
        <v>454</v>
      </c>
      <c r="B207" s="145"/>
      <c r="C207" s="145"/>
      <c r="D207" s="115"/>
      <c r="E207" s="116">
        <v>123465010</v>
      </c>
      <c r="F207" s="116"/>
    </row>
    <row r="208" spans="1:6">
      <c r="A208" s="114" t="s">
        <v>455</v>
      </c>
      <c r="B208" s="145"/>
      <c r="C208" s="145"/>
      <c r="D208" s="115"/>
      <c r="E208" s="116"/>
      <c r="F208" s="116"/>
    </row>
    <row r="209" spans="1:6">
      <c r="A209" s="118" t="s">
        <v>270</v>
      </c>
      <c r="B209" s="145"/>
      <c r="C209" s="145"/>
      <c r="D209" s="115"/>
      <c r="E209" s="120">
        <f>SUM(E206:E208)</f>
        <v>217823202</v>
      </c>
      <c r="F209" s="120">
        <f>SUM(F206:F208)</f>
        <v>44923623</v>
      </c>
    </row>
    <row r="210" spans="1:6">
      <c r="A210" s="118"/>
      <c r="B210" s="145"/>
      <c r="C210" s="145"/>
      <c r="D210" s="115"/>
      <c r="E210" s="116"/>
      <c r="F210" s="116"/>
    </row>
    <row r="211" spans="1:6">
      <c r="A211" s="121" t="s">
        <v>456</v>
      </c>
      <c r="B211" s="145"/>
      <c r="C211" s="145"/>
      <c r="D211" s="115"/>
      <c r="E211" s="146" t="s">
        <v>674</v>
      </c>
      <c r="F211" s="146" t="s">
        <v>675</v>
      </c>
    </row>
    <row r="212" spans="1:6">
      <c r="A212" s="123" t="s">
        <v>457</v>
      </c>
      <c r="B212" s="145"/>
      <c r="C212" s="145"/>
      <c r="D212" s="115"/>
      <c r="E212" s="116"/>
      <c r="F212" s="116"/>
    </row>
    <row r="213" spans="1:6">
      <c r="A213" s="123" t="s">
        <v>458</v>
      </c>
      <c r="B213" s="145"/>
      <c r="C213" s="145"/>
      <c r="D213" s="115"/>
      <c r="E213" s="116">
        <v>394757273</v>
      </c>
      <c r="F213" s="116"/>
    </row>
    <row r="214" spans="1:6">
      <c r="A214" s="123" t="s">
        <v>459</v>
      </c>
      <c r="B214" s="145"/>
      <c r="C214" s="145"/>
      <c r="D214" s="115"/>
      <c r="E214" s="116">
        <v>2765863482</v>
      </c>
      <c r="F214" s="116"/>
    </row>
    <row r="215" spans="1:6">
      <c r="A215" s="123" t="s">
        <v>460</v>
      </c>
      <c r="B215" s="145"/>
      <c r="C215" s="145"/>
      <c r="D215" s="115"/>
      <c r="E215" s="116"/>
      <c r="F215" s="116"/>
    </row>
    <row r="216" spans="1:6">
      <c r="A216" s="123" t="s">
        <v>461</v>
      </c>
      <c r="B216" s="145"/>
      <c r="C216" s="145"/>
      <c r="D216" s="115"/>
      <c r="E216" s="116">
        <v>1031130</v>
      </c>
      <c r="F216" s="116">
        <v>23303824</v>
      </c>
    </row>
    <row r="217" spans="1:6">
      <c r="A217" s="118" t="s">
        <v>270</v>
      </c>
      <c r="B217" s="145"/>
      <c r="C217" s="145"/>
      <c r="D217" s="115"/>
      <c r="E217" s="120">
        <f>SUM(E212:E216)</f>
        <v>3161651885</v>
      </c>
      <c r="F217" s="120">
        <f>SUM(F212:F216)</f>
        <v>23303824</v>
      </c>
    </row>
    <row r="218" spans="1:6">
      <c r="A218" s="118"/>
      <c r="B218" s="145"/>
      <c r="C218" s="145"/>
      <c r="D218" s="115"/>
      <c r="E218" s="120"/>
      <c r="F218" s="120"/>
    </row>
    <row r="219" spans="1:6">
      <c r="A219" s="121" t="s">
        <v>678</v>
      </c>
      <c r="B219" s="145"/>
      <c r="C219" s="145"/>
      <c r="D219" s="115"/>
      <c r="E219" s="188" t="s">
        <v>149</v>
      </c>
      <c r="F219" s="188" t="s">
        <v>679</v>
      </c>
    </row>
    <row r="220" spans="1:6">
      <c r="A220" s="123" t="s">
        <v>680</v>
      </c>
      <c r="B220" s="145"/>
      <c r="C220" s="145"/>
      <c r="D220" s="115"/>
      <c r="E220" s="116">
        <v>5784243888</v>
      </c>
      <c r="F220" s="116">
        <v>6647572677</v>
      </c>
    </row>
    <row r="221" spans="1:6">
      <c r="A221" s="123"/>
      <c r="B221" s="145"/>
      <c r="C221" s="145"/>
      <c r="D221" s="115"/>
      <c r="E221" s="116"/>
      <c r="F221" s="116"/>
    </row>
    <row r="222" spans="1:6">
      <c r="A222" s="121" t="s">
        <v>681</v>
      </c>
      <c r="B222" s="145"/>
      <c r="C222" s="145"/>
      <c r="D222" s="115"/>
      <c r="E222" s="116"/>
      <c r="F222" s="116"/>
    </row>
    <row r="223" spans="1:6">
      <c r="A223" s="123" t="s">
        <v>682</v>
      </c>
      <c r="B223" s="145"/>
      <c r="C223" s="145"/>
      <c r="D223" s="115"/>
      <c r="E223" s="116"/>
      <c r="F223" s="116"/>
    </row>
    <row r="224" spans="1:6">
      <c r="A224" s="121" t="s">
        <v>683</v>
      </c>
      <c r="B224" s="145"/>
      <c r="C224" s="145"/>
      <c r="D224" s="115"/>
      <c r="E224" s="116"/>
      <c r="F224" s="116"/>
    </row>
    <row r="225" spans="1:6">
      <c r="A225" s="123" t="s">
        <v>684</v>
      </c>
      <c r="B225" s="145"/>
      <c r="C225" s="145"/>
      <c r="D225" s="115"/>
      <c r="E225" s="116"/>
      <c r="F225" s="116"/>
    </row>
    <row r="226" spans="1:6">
      <c r="A226" s="123" t="s">
        <v>685</v>
      </c>
      <c r="B226" s="145"/>
      <c r="C226" s="145"/>
      <c r="D226" s="115"/>
      <c r="E226" s="116"/>
      <c r="F226" s="116"/>
    </row>
    <row r="227" spans="1:6">
      <c r="A227" s="123" t="s">
        <v>686</v>
      </c>
      <c r="B227" s="145"/>
      <c r="C227" s="145"/>
      <c r="D227" s="115"/>
      <c r="E227" s="116"/>
      <c r="F227" s="116"/>
    </row>
    <row r="228" spans="1:6">
      <c r="A228" s="123" t="s">
        <v>687</v>
      </c>
      <c r="B228" s="145"/>
      <c r="C228" s="145"/>
      <c r="D228" s="115"/>
      <c r="E228" s="116"/>
      <c r="F228" s="116"/>
    </row>
    <row r="229" spans="1:6">
      <c r="A229" s="123"/>
      <c r="B229" s="145"/>
      <c r="C229" s="145"/>
      <c r="D229" s="115"/>
      <c r="E229" s="116"/>
      <c r="F229" s="116"/>
    </row>
    <row r="230" spans="1:6">
      <c r="A230" s="123"/>
      <c r="B230" s="145"/>
      <c r="C230" s="145"/>
      <c r="D230" s="115"/>
      <c r="E230" s="116"/>
      <c r="F230" s="116"/>
    </row>
    <row r="231" spans="1:6">
      <c r="A231" s="123"/>
      <c r="B231" s="145"/>
      <c r="C231" s="145"/>
      <c r="D231" s="115"/>
      <c r="E231" s="116"/>
      <c r="F231" s="116"/>
    </row>
    <row r="232" spans="1:6">
      <c r="A232" s="123"/>
      <c r="B232" s="145"/>
      <c r="C232" s="145"/>
      <c r="D232" s="115"/>
      <c r="E232" s="116"/>
      <c r="F232" s="116"/>
    </row>
    <row r="233" spans="1:6">
      <c r="A233" s="123"/>
      <c r="B233" s="145"/>
      <c r="C233" s="145"/>
      <c r="D233" s="115"/>
      <c r="E233" s="116"/>
      <c r="F233" s="116"/>
    </row>
    <row r="234" spans="1:6">
      <c r="A234" s="123"/>
      <c r="B234" s="145"/>
      <c r="C234" s="145"/>
      <c r="D234" s="115"/>
      <c r="E234" s="116"/>
      <c r="F234" s="116"/>
    </row>
    <row r="235" spans="1:6">
      <c r="A235" s="123"/>
      <c r="B235" s="145"/>
      <c r="C235" s="145"/>
      <c r="D235" s="115"/>
      <c r="E235" s="116"/>
      <c r="F235" s="116"/>
    </row>
    <row r="236" spans="1:6">
      <c r="A236" s="123"/>
      <c r="B236" s="145"/>
      <c r="C236" s="145"/>
      <c r="D236" s="115"/>
      <c r="E236" s="116"/>
      <c r="F236" s="116"/>
    </row>
    <row r="237" spans="1:6">
      <c r="A237" s="123"/>
      <c r="B237" s="145"/>
      <c r="C237" s="145"/>
      <c r="D237" s="115"/>
      <c r="E237" s="116"/>
      <c r="F237" s="116"/>
    </row>
    <row r="238" spans="1:6">
      <c r="A238" s="123"/>
      <c r="B238" s="145"/>
      <c r="C238" s="145"/>
      <c r="D238" s="115"/>
      <c r="E238" s="116"/>
      <c r="F238" s="116"/>
    </row>
    <row r="239" spans="1:6">
      <c r="A239" s="123" t="s">
        <v>688</v>
      </c>
      <c r="B239" s="145"/>
      <c r="C239" s="145"/>
      <c r="D239" s="115"/>
      <c r="E239" s="154"/>
      <c r="F239" s="154"/>
    </row>
    <row r="240" spans="1:6">
      <c r="A240" s="118" t="s">
        <v>326</v>
      </c>
      <c r="B240" s="145"/>
      <c r="C240" s="145"/>
      <c r="D240" s="115"/>
      <c r="E240" s="188" t="s">
        <v>149</v>
      </c>
      <c r="F240" s="188" t="s">
        <v>679</v>
      </c>
    </row>
    <row r="241" spans="1:6">
      <c r="A241" s="123" t="s">
        <v>689</v>
      </c>
      <c r="B241" s="145"/>
      <c r="C241" s="145"/>
      <c r="D241" s="115"/>
      <c r="E241" s="116">
        <v>25402737879</v>
      </c>
      <c r="F241" s="116">
        <v>29419359198</v>
      </c>
    </row>
    <row r="242" spans="1:6">
      <c r="A242" s="123" t="s">
        <v>690</v>
      </c>
      <c r="B242" s="145"/>
      <c r="C242" s="145"/>
      <c r="D242" s="115"/>
      <c r="E242" s="116">
        <f>E246-E243</f>
        <v>-68793647</v>
      </c>
      <c r="F242" s="116">
        <f>F246-F243</f>
        <v>24192500</v>
      </c>
    </row>
    <row r="243" spans="1:6">
      <c r="A243" s="123" t="s">
        <v>691</v>
      </c>
      <c r="B243" s="145"/>
      <c r="C243" s="145"/>
      <c r="D243" s="115"/>
      <c r="E243" s="116">
        <f>E244+E245</f>
        <v>360393647</v>
      </c>
      <c r="F243" s="116">
        <f>F244</f>
        <v>194807500</v>
      </c>
    </row>
    <row r="244" spans="1:6">
      <c r="A244" s="123" t="s">
        <v>692</v>
      </c>
      <c r="B244" s="145"/>
      <c r="C244" s="145"/>
      <c r="D244" s="115"/>
      <c r="E244" s="116">
        <v>40000000</v>
      </c>
      <c r="F244" s="116">
        <v>194807500</v>
      </c>
    </row>
    <row r="245" spans="1:6">
      <c r="A245" s="123" t="s">
        <v>693</v>
      </c>
      <c r="B245" s="145"/>
      <c r="C245" s="145"/>
      <c r="D245" s="115"/>
      <c r="E245" s="116">
        <v>320393647</v>
      </c>
      <c r="F245" s="116"/>
    </row>
    <row r="246" spans="1:6">
      <c r="A246" s="123" t="s">
        <v>694</v>
      </c>
      <c r="B246" s="145"/>
      <c r="C246" s="145"/>
      <c r="D246" s="115"/>
      <c r="E246" s="116">
        <f>SUM(E247:E248)</f>
        <v>291600000</v>
      </c>
      <c r="F246" s="116">
        <f>SUM(F247:F248)</f>
        <v>219000000</v>
      </c>
    </row>
    <row r="247" spans="1:6">
      <c r="A247" s="123" t="s">
        <v>695</v>
      </c>
      <c r="B247" s="145"/>
      <c r="C247" s="145"/>
      <c r="D247" s="115"/>
      <c r="E247" s="116">
        <v>44100000</v>
      </c>
      <c r="F247" s="116"/>
    </row>
    <row r="248" spans="1:6">
      <c r="A248" s="123" t="s">
        <v>696</v>
      </c>
      <c r="B248" s="145"/>
      <c r="C248" s="145"/>
      <c r="D248" s="115"/>
      <c r="E248" s="116">
        <v>247500000</v>
      </c>
      <c r="F248" s="116">
        <v>219000000</v>
      </c>
    </row>
    <row r="249" spans="1:6">
      <c r="A249" s="123" t="s">
        <v>697</v>
      </c>
      <c r="B249" s="145"/>
      <c r="C249" s="145"/>
      <c r="D249" s="115"/>
      <c r="E249" s="116">
        <f>E241+E242</f>
        <v>25333944232</v>
      </c>
      <c r="F249" s="116">
        <f>F241+F242</f>
        <v>29443551698</v>
      </c>
    </row>
    <row r="250" spans="1:6">
      <c r="A250" s="123" t="s">
        <v>698</v>
      </c>
      <c r="B250" s="145"/>
      <c r="C250" s="145"/>
      <c r="D250" s="115"/>
      <c r="E250" s="116">
        <v>7323228940</v>
      </c>
      <c r="F250" s="116">
        <f>9291869975+F246</f>
        <v>9510869975</v>
      </c>
    </row>
    <row r="251" spans="1:6">
      <c r="A251" s="123" t="s">
        <v>699</v>
      </c>
      <c r="B251" s="145"/>
      <c r="C251" s="145"/>
      <c r="D251" s="115"/>
      <c r="E251" s="116">
        <v>18010715291</v>
      </c>
      <c r="F251" s="116">
        <f>20127489223-F244</f>
        <v>19932681723</v>
      </c>
    </row>
    <row r="252" spans="1:6">
      <c r="A252" s="123" t="s">
        <v>700</v>
      </c>
      <c r="B252" s="145"/>
      <c r="C252" s="145"/>
      <c r="D252" s="115"/>
      <c r="E252" s="116">
        <f>E251*25%</f>
        <v>4502678822.75</v>
      </c>
      <c r="F252" s="116">
        <f>F251*25%</f>
        <v>4983170430.75</v>
      </c>
    </row>
    <row r="253" spans="1:6">
      <c r="A253" s="123" t="s">
        <v>701</v>
      </c>
      <c r="B253" s="145"/>
      <c r="C253" s="145"/>
      <c r="D253" s="115"/>
      <c r="E253" s="116">
        <f>E250*25%*70%</f>
        <v>1281565064.5</v>
      </c>
      <c r="F253" s="116">
        <f>F250*25%*70%</f>
        <v>1664402245.625</v>
      </c>
    </row>
    <row r="254" spans="1:6">
      <c r="A254" s="123" t="s">
        <v>702</v>
      </c>
      <c r="B254" s="145"/>
      <c r="C254" s="145"/>
      <c r="D254" s="115"/>
      <c r="E254" s="116">
        <f>SUM(E252:E253)</f>
        <v>5784243887.25</v>
      </c>
      <c r="F254" s="116">
        <v>6647572677</v>
      </c>
    </row>
    <row r="255" spans="1:6">
      <c r="A255" s="123" t="s">
        <v>703</v>
      </c>
      <c r="B255" s="145"/>
      <c r="C255" s="145"/>
      <c r="D255" s="115"/>
      <c r="E255" s="116">
        <f>E241-E254</f>
        <v>19618493991.75</v>
      </c>
      <c r="F255" s="116">
        <f>F241-F254</f>
        <v>22771786521</v>
      </c>
    </row>
    <row r="256" spans="1:6">
      <c r="A256" s="123"/>
      <c r="B256" s="145"/>
      <c r="C256" s="145"/>
      <c r="D256" s="115"/>
      <c r="E256" s="116"/>
      <c r="F256" s="116"/>
    </row>
    <row r="257" spans="1:6">
      <c r="A257" s="121" t="s">
        <v>704</v>
      </c>
      <c r="B257" s="145"/>
      <c r="C257" s="145"/>
      <c r="D257" s="115"/>
      <c r="E257" s="116"/>
      <c r="F257" s="116"/>
    </row>
    <row r="258" spans="1:6">
      <c r="A258" s="121" t="s">
        <v>705</v>
      </c>
      <c r="B258" s="145"/>
      <c r="C258" s="145"/>
      <c r="D258" s="115"/>
      <c r="E258" s="116"/>
      <c r="F258" s="116"/>
    </row>
    <row r="259" spans="1:6">
      <c r="A259" s="121"/>
      <c r="B259" s="145"/>
      <c r="C259" s="145"/>
      <c r="D259" s="115"/>
      <c r="E259" s="116"/>
      <c r="F259" s="116"/>
    </row>
    <row r="260" spans="1:6">
      <c r="A260" s="123"/>
      <c r="B260" s="145"/>
      <c r="C260" s="145"/>
      <c r="D260" s="115"/>
      <c r="E260" s="116"/>
      <c r="F260" s="116"/>
    </row>
    <row r="261" spans="1:6">
      <c r="A261" s="121" t="s">
        <v>706</v>
      </c>
      <c r="B261" s="145"/>
      <c r="C261" s="145"/>
      <c r="D261" s="115"/>
      <c r="E261" s="154"/>
      <c r="F261" s="154"/>
    </row>
    <row r="262" spans="1:6">
      <c r="A262" s="118" t="s">
        <v>326</v>
      </c>
      <c r="B262" s="145"/>
      <c r="C262" s="145"/>
      <c r="D262" s="115"/>
      <c r="E262" s="188" t="s">
        <v>149</v>
      </c>
      <c r="F262" s="188" t="s">
        <v>679</v>
      </c>
    </row>
    <row r="263" spans="1:6">
      <c r="A263" s="123" t="s">
        <v>707</v>
      </c>
      <c r="B263" s="145"/>
      <c r="C263" s="145"/>
      <c r="D263" s="115"/>
      <c r="E263" s="116">
        <v>520497471</v>
      </c>
      <c r="F263" s="116">
        <v>462793863</v>
      </c>
    </row>
    <row r="264" spans="1:6">
      <c r="A264" s="123" t="s">
        <v>708</v>
      </c>
      <c r="B264" s="145"/>
      <c r="C264" s="145"/>
      <c r="D264" s="115"/>
      <c r="E264" s="116">
        <v>6903826670</v>
      </c>
      <c r="F264" s="116">
        <v>7603916354</v>
      </c>
    </row>
    <row r="265" spans="1:6">
      <c r="A265" s="123" t="s">
        <v>709</v>
      </c>
      <c r="B265" s="145"/>
      <c r="C265" s="145"/>
      <c r="D265" s="115"/>
      <c r="E265" s="116">
        <v>1094141411</v>
      </c>
      <c r="F265" s="116">
        <v>1876177270</v>
      </c>
    </row>
    <row r="266" spans="1:6">
      <c r="A266" s="123" t="s">
        <v>710</v>
      </c>
      <c r="B266" s="145"/>
      <c r="C266" s="145"/>
      <c r="D266" s="115"/>
      <c r="E266" s="116">
        <v>7068818552</v>
      </c>
      <c r="F266" s="116">
        <v>5299335579</v>
      </c>
    </row>
    <row r="267" spans="1:6">
      <c r="A267" s="123" t="s">
        <v>711</v>
      </c>
      <c r="B267" s="145"/>
      <c r="C267" s="145"/>
      <c r="D267" s="115"/>
      <c r="E267" s="116">
        <v>591455861</v>
      </c>
      <c r="F267" s="116">
        <v>3036095349</v>
      </c>
    </row>
    <row r="268" spans="1:6">
      <c r="A268" s="118" t="s">
        <v>712</v>
      </c>
      <c r="B268" s="145"/>
      <c r="C268" s="145"/>
      <c r="D268" s="115"/>
      <c r="E268" s="154">
        <f>SUM(E263:E267)</f>
        <v>16178739965</v>
      </c>
      <c r="F268" s="154">
        <f>SUM(F263:F267)</f>
        <v>18278318415</v>
      </c>
    </row>
    <row r="269" spans="1:6">
      <c r="A269" s="123"/>
      <c r="B269" s="145"/>
      <c r="C269" s="145"/>
      <c r="D269" s="115"/>
      <c r="E269" s="116"/>
      <c r="F269" s="116"/>
    </row>
    <row r="270" spans="1:6">
      <c r="A270" s="123"/>
      <c r="B270" s="145"/>
      <c r="C270" s="145"/>
      <c r="D270" s="115"/>
      <c r="E270" s="116"/>
      <c r="F270" s="116"/>
    </row>
    <row r="271" spans="1:6">
      <c r="A271" s="123"/>
      <c r="B271" s="145"/>
      <c r="C271" s="145"/>
      <c r="D271" s="115"/>
      <c r="E271" s="116"/>
      <c r="F271" s="116"/>
    </row>
    <row r="272" spans="1:6">
      <c r="A272" s="114"/>
      <c r="B272" s="145"/>
      <c r="C272" s="145"/>
      <c r="D272" s="115"/>
      <c r="E272" s="130"/>
      <c r="F272" s="130"/>
    </row>
    <row r="273" spans="1:6">
      <c r="A273" s="111" t="s">
        <v>462</v>
      </c>
      <c r="B273" s="145"/>
      <c r="C273" s="145"/>
      <c r="D273" s="115"/>
      <c r="E273" s="146" t="s">
        <v>674</v>
      </c>
      <c r="F273" s="146" t="s">
        <v>675</v>
      </c>
    </row>
    <row r="274" spans="1:6">
      <c r="A274" s="114" t="s">
        <v>463</v>
      </c>
      <c r="B274" s="145"/>
      <c r="C274" s="145"/>
      <c r="D274" s="115"/>
      <c r="E274" s="116">
        <v>19618493990</v>
      </c>
      <c r="F274" s="116">
        <v>22771786521</v>
      </c>
    </row>
    <row r="275" spans="1:6">
      <c r="A275" s="114" t="s">
        <v>464</v>
      </c>
      <c r="B275" s="145"/>
      <c r="C275" s="145"/>
      <c r="D275" s="115"/>
      <c r="E275" s="116">
        <v>19298100343</v>
      </c>
      <c r="F275" s="116">
        <v>22771786521</v>
      </c>
    </row>
    <row r="276" spans="1:6">
      <c r="A276" s="114" t="s">
        <v>713</v>
      </c>
      <c r="B276" s="145"/>
      <c r="C276" s="145"/>
      <c r="D276" s="115"/>
      <c r="E276" s="116">
        <v>7912739</v>
      </c>
      <c r="F276" s="116">
        <v>8027439</v>
      </c>
    </row>
    <row r="277" spans="1:6">
      <c r="A277" s="114" t="s">
        <v>462</v>
      </c>
      <c r="B277" s="145"/>
      <c r="C277" s="145"/>
      <c r="D277" s="115"/>
      <c r="E277" s="116">
        <f>E274/E276</f>
        <v>2479.3556302059251</v>
      </c>
      <c r="F277" s="116">
        <f>F275/F276</f>
        <v>2836.7436390360613</v>
      </c>
    </row>
    <row r="278" spans="1:6">
      <c r="A278" s="114" t="s">
        <v>714</v>
      </c>
      <c r="B278" s="145"/>
      <c r="C278" s="145"/>
      <c r="D278" s="115"/>
      <c r="E278" s="116"/>
      <c r="F278" s="116"/>
    </row>
    <row r="279" spans="1:6">
      <c r="A279" s="114" t="s">
        <v>715</v>
      </c>
      <c r="B279" s="145"/>
      <c r="C279" s="145"/>
      <c r="D279" s="115"/>
      <c r="E279" s="116"/>
      <c r="F279" s="116"/>
    </row>
    <row r="280" spans="1:6">
      <c r="A280" s="114"/>
      <c r="B280" s="145"/>
      <c r="C280" s="145"/>
      <c r="D280" s="115"/>
      <c r="E280" s="130"/>
      <c r="F280" s="130"/>
    </row>
    <row r="281" spans="1:6">
      <c r="A281" s="106" t="s">
        <v>465</v>
      </c>
    </row>
    <row r="282" spans="1:6">
      <c r="A282" s="103" t="s">
        <v>466</v>
      </c>
    </row>
    <row r="283" spans="1:6">
      <c r="A283" s="103" t="s">
        <v>467</v>
      </c>
    </row>
    <row r="284" spans="1:6">
      <c r="A284" s="103" t="s">
        <v>468</v>
      </c>
    </row>
    <row r="288" spans="1:6">
      <c r="A288" s="106"/>
    </row>
    <row r="289" spans="1:6">
      <c r="E289" s="110" t="s">
        <v>469</v>
      </c>
    </row>
    <row r="290" spans="1:6">
      <c r="A290" s="189" t="s">
        <v>470</v>
      </c>
      <c r="C290" s="106" t="s">
        <v>471</v>
      </c>
      <c r="E290" s="209" t="s">
        <v>141</v>
      </c>
      <c r="F290" s="209"/>
    </row>
  </sheetData>
  <mergeCells count="2">
    <mergeCell ref="E22:F22"/>
    <mergeCell ref="E290:F290"/>
  </mergeCells>
  <pageMargins left="0.2" right="0.2" top="0.25" bottom="0.25" header="0.3" footer="0.3"/>
  <pageSetup paperSize="9" orientation="landscape" horizontalDpi="180" verticalDpi="180"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voxuUEE8aBOqyU2CuRMP0zoox9o=</DigestValue>
    </Reference>
    <Reference URI="#idOfficeObject" Type="http://www.w3.org/2000/09/xmldsig#Object">
      <DigestMethod Algorithm="http://www.w3.org/2000/09/xmldsig#sha1"/>
      <DigestValue>8b9UG1P9XPXkdVSWdxJ3GcStCg8=</DigestValue>
    </Reference>
  </SignedInfo>
  <SignatureValue>
    AazSolqa2dgZWG1JIC+Zvj514FdQmJDyrjo6dwcdryD6WpVwoS2Dx2poTk3fnEmq8DAq4yOq
    AooEKEC+6D1Okp3VhJeEAjY0i2zF8C7Gbxnn1inoYI6iYyqd3VGdUefiE3+5kCn0C8jlGiL9
    EpfMkkvZWx3uqwCCPwgVdNwe1qs=
  </SignatureValue>
  <KeyInfo>
    <KeyValue>
      <RSAKeyValue>
        <Modulus>
            zaz/iyB5AVvD7c4d6JY/tvVP7JEvAQGVD7y+oj0LWPerM02WsXENeh3nQHJq1thUWl+5O7Qo
            HN5CqjBlAuGFGcmEpOWSaumj8fvcQquHZz71fdySJ87hk1y8rbbA6MHJ7Pa0qphRzIKjpO/b
            9bLibgEb+oCBSlGQnASGp3zX0ts=
          </Modulus>
        <Exponent>AQAB</Exponent>
      </RSAKeyValue>
    </KeyValue>
    <X509Data>
      <X509Certificate>
          MIICSjCCAbegAwIBAgIQLXZyodDE+7xI/I5ITElXQDAJBgUrDgMCHQUAMF8xEjAQBgNVBAMT
          CVZHUFEyMjAxMjEkMCIGCSqGSIb3DQEJARYVYmluaHZlZ2VAeWFob28uY29tLnZuMQwwCgYD
          VQQKEwNOUEMxFTATBgNVBAcTDENhbmcgUmF1IFF1YTAeFw0xMjA3MjQwNzQ3MTdaFw0xMzA3
          MjQxMzQ3MTdaMF8xEjAQBgNVBAMTCVZHUFEyMjAxMjEkMCIGCSqGSIb3DQEJARYVYmluaHZl
          Z2VAeWFob28uY29tLnZuMQwwCgYDVQQKEwNOUEMxFTATBgNVBAcTDENhbmcgUmF1IFF1YTCB
          nzANBgkqhkiG9w0BAQEFAAOBjQAwgYkCgYEAzaz/iyB5AVvD7c4d6JY/tvVP7JEvAQGVD7y+
          oj0LWPerM02WsXENeh3nQHJq1thUWl+5O7QoHN5CqjBlAuGFGcmEpOWSaumj8fvcQquHZz71
          fdySJ87hk1y8rbbA6MHJ7Pa0qphRzIKjpO/b9bLibgEb+oCBSlGQnASGp3zX0tsCAwEAAaMP
          MA0wCwYDVR0PBAQDAgbAMAkGBSsOAwIdBQADgYEAFpxUgogA5WLyakhiP1ZGAbemYsn19M8Q
          37gdZnxii/5Ye7PkdkMEWBXkOVuSO++tn+btjwN4kgJj3LNBkMEkodJC7fia8l7xU6Y4ljft
          /KQpmI9zWGJ/Lje4tE2H5dSmVx6ov0Tl70gTGnndhArew9ivVec4lxaWDb90nbr6daU=
        </X509Certificate>
    </X509Data>
  </KeyInfo>
  <Object xmlns:mdssi="http://schemas.openxmlformats.org/package/2006/digital-signature" Id="idPackageObject">
    <Manifest>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Reference URI="/xl/calcChain.xml?ContentType=application/vnd.openxmlformats-officedocument.spreadsheetml.calcChain+xml">
        <DigestMethod Algorithm="http://www.w3.org/2000/09/xmldsig#sha1"/>
        <DigestValue>gKR92WXfKQjwNKeBLR9KfBI/jVw=</DigestValue>
      </Reference>
      <Reference URI="/xl/printerSettings/printerSettings1.bin?ContentType=application/vnd.openxmlformats-officedocument.spreadsheetml.printerSettings">
        <DigestMethod Algorithm="http://www.w3.org/2000/09/xmldsig#sha1"/>
        <DigestValue>N1PcbpotLMjPuS9ikxPz/BJ5VO0=</DigestValue>
      </Reference>
      <Reference URI="/xl/printerSettings/printerSettings2.bin?ContentType=application/vnd.openxmlformats-officedocument.spreadsheetml.printerSettings">
        <DigestMethod Algorithm="http://www.w3.org/2000/09/xmldsig#sha1"/>
        <DigestValue>7olxyFcOXu4BraSkra0ljO2oE24=</DigestValue>
      </Reference>
      <Reference URI="/xl/printerSettings/printerSettings3.bin?ContentType=application/vnd.openxmlformats-officedocument.spreadsheetml.printerSettings">
        <DigestMethod Algorithm="http://www.w3.org/2000/09/xmldsig#sha1"/>
        <DigestValue>7olxyFcOXu4BraSkra0ljO2oE24=</DigestValue>
      </Reference>
      <Reference URI="/xl/printerSettings/printerSettings4.bin?ContentType=application/vnd.openxmlformats-officedocument.spreadsheetml.printerSettings">
        <DigestMethod Algorithm="http://www.w3.org/2000/09/xmldsig#sha1"/>
        <DigestValue>7olxyFcOXu4BraSkra0ljO2oE24=</DigestValue>
      </Reference>
      <Reference URI="/xl/printerSettings/printerSettings5.bin?ContentType=application/vnd.openxmlformats-officedocument.spreadsheetml.printerSettings">
        <DigestMethod Algorithm="http://www.w3.org/2000/09/xmldsig#sha1"/>
        <DigestValue>7olxyFcOXu4BraSkra0ljO2oE24=</DigestValue>
      </Reference>
      <Reference URI="/xl/sharedStrings.xml?ContentType=application/vnd.openxmlformats-officedocument.spreadsheetml.sharedStrings+xml">
        <DigestMethod Algorithm="http://www.w3.org/2000/09/xmldsig#sha1"/>
        <DigestValue>/eEELuUppFafG2CKSROODz+DNvU=</DigestValue>
      </Reference>
      <Reference URI="/xl/styles.xml?ContentType=application/vnd.openxmlformats-officedocument.spreadsheetml.styles+xml">
        <DigestMethod Algorithm="http://www.w3.org/2000/09/xmldsig#sha1"/>
        <DigestValue>KJvr+eJJRQArKT+bGfGOZ+GT4Ac=</DigestValue>
      </Reference>
      <Reference URI="/xl/theme/theme1.xml?ContentType=application/vnd.openxmlformats-officedocument.theme+xml">
        <DigestMethod Algorithm="http://www.w3.org/2000/09/xmldsig#sha1"/>
        <DigestValue>19P1G/nzk5/gmpSEy1B7FPPZXas=</DigestValue>
      </Reference>
      <Reference URI="/xl/workbook.xml?ContentType=application/vnd.openxmlformats-officedocument.spreadsheetml.sheet.main+xml">
        <DigestMethod Algorithm="http://www.w3.org/2000/09/xmldsig#sha1"/>
        <DigestValue>iWUuN+BFujpFYoxLTSjJernyiCg=</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worksheets/sheet1.xml?ContentType=application/vnd.openxmlformats-officedocument.spreadsheetml.worksheet+xml">
        <DigestMethod Algorithm="http://www.w3.org/2000/09/xmldsig#sha1"/>
        <DigestValue>CpndlpNRjlLuRhv/MWGKXD9/ocs=</DigestValue>
      </Reference>
      <Reference URI="/xl/worksheets/sheet2.xml?ContentType=application/vnd.openxmlformats-officedocument.spreadsheetml.worksheet+xml">
        <DigestMethod Algorithm="http://www.w3.org/2000/09/xmldsig#sha1"/>
        <DigestValue>/40/oypkPOF4aIt8x3ghXy3uwjw=</DigestValue>
      </Reference>
      <Reference URI="/xl/worksheets/sheet3.xml?ContentType=application/vnd.openxmlformats-officedocument.spreadsheetml.worksheet+xml">
        <DigestMethod Algorithm="http://www.w3.org/2000/09/xmldsig#sha1"/>
        <DigestValue>pd99AYHz0v1/ncEKBcFXPRef4Mo=</DigestValue>
      </Reference>
      <Reference URI="/xl/worksheets/sheet4.xml?ContentType=application/vnd.openxmlformats-officedocument.spreadsheetml.worksheet+xml">
        <DigestMethod Algorithm="http://www.w3.org/2000/09/xmldsig#sha1"/>
        <DigestValue>eByIA5ARsE82ggQLRuwiz6DGHXA=</DigestValue>
      </Reference>
      <Reference URI="/xl/worksheets/sheet5.xml?ContentType=application/vnd.openxmlformats-officedocument.spreadsheetml.worksheet+xml">
        <DigestMethod Algorithm="http://www.w3.org/2000/09/xmldsig#sha1"/>
        <DigestValue>uO9nUMIYj8QZ8WG5/SLqWhOLsa0=</DigestValue>
      </Reference>
    </Manifest>
    <SignatureProperties>
      <SignatureProperty Id="idSignatureTime" Target="#idPackageSignature">
        <mdssi:SignatureTime>
          <mdssi:Format>YYYY-MM-DDThh:mm:ssTZD</mdssi:Format>
          <mdssi:Value>2013-01-18T03:40:47Z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hnx123456</SignatureComments>
          <WindowsVersion>5.1</WindowsVersion>
          <OfficeVersion>12.0</OfficeVersion>
          <ApplicationVersion>12.0</ApplicationVersion>
          <Monitors>1</Monitors>
          <HorizontalResolution>1024</HorizontalResolution>
          <VerticalResolution>768</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CĐKT</vt:lpstr>
      <vt:lpstr>LCTT</vt:lpstr>
      <vt:lpstr>KQKD</vt:lpstr>
      <vt:lpstr>TM1.Q1</vt:lpstr>
      <vt:lpstr>TM2. Q1</vt:lpstr>
    </vt:vector>
  </TitlesOfParts>
  <Company>NPC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dc:creator>
  <cp:lastModifiedBy>nt</cp:lastModifiedBy>
  <cp:lastPrinted>2013-01-16T08:54:49Z</cp:lastPrinted>
  <dcterms:created xsi:type="dcterms:W3CDTF">2013-01-16T08:24:33Z</dcterms:created>
  <dcterms:modified xsi:type="dcterms:W3CDTF">2013-01-18T03:40:44Z</dcterms:modified>
</cp:coreProperties>
</file>