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Balance" sheetId="1" r:id="rId1"/>
    <sheet name="PLI" sheetId="2" r:id="rId2"/>
    <sheet name="LCTT" sheetId="3" r:id="rId3"/>
    <sheet name="VCSH" sheetId="4" r:id="rId4"/>
    <sheet name="TM" sheetId="5" r:id="rId5"/>
  </sheets>
  <definedNames>
    <definedName name="_xlnm.Print_Area" localSheetId="0">'Balance'!$A$1:$F$154</definedName>
    <definedName name="_xlnm.Print_Area" localSheetId="2">'LCTT'!$A$1:$G$67</definedName>
    <definedName name="_xlnm.Print_Area" localSheetId="1">'PLI'!$A$1:$H$50</definedName>
    <definedName name="_xlnm.Print_Area" localSheetId="4">'TM'!$A$1:$G$308</definedName>
    <definedName name="_xlnm.Print_Area" localSheetId="3">'VCSH'!$A$1:$J$20</definedName>
    <definedName name="_xlnm.Print_Titles" localSheetId="1">'PLI'!$9:$10</definedName>
    <definedName name="_xlnm.Print_Titles" localSheetId="4">'TM'!$1:$7</definedName>
  </definedNames>
  <calcPr fullCalcOnLoad="1"/>
</workbook>
</file>

<file path=xl/comments1.xml><?xml version="1.0" encoding="utf-8"?>
<comments xmlns="http://schemas.openxmlformats.org/spreadsheetml/2006/main">
  <authors>
    <author/>
  </authors>
  <commentList>
    <comment ref="F14" authorId="0">
      <text>
        <r>
          <rPr>
            <b/>
            <sz val="8"/>
            <color indexed="8"/>
            <rFont val="Tahoma"/>
            <family val="2"/>
          </rPr>
          <t xml:space="preserve">ComputerPC:
</t>
        </r>
        <r>
          <rPr>
            <sz val="8"/>
            <color indexed="8"/>
            <rFont val="Tahoma"/>
            <family val="2"/>
          </rPr>
          <t>So du tien gui tại APECS</t>
        </r>
      </text>
    </comment>
  </commentList>
</comments>
</file>

<file path=xl/comments2.xml><?xml version="1.0" encoding="utf-8"?>
<comments xmlns="http://schemas.openxmlformats.org/spreadsheetml/2006/main">
  <authors>
    <author/>
  </authors>
  <commentList>
    <comment ref="B34" authorId="0">
      <text>
        <r>
          <rPr>
            <b/>
            <sz val="8"/>
            <color indexed="8"/>
            <rFont val="Tahoma"/>
            <family val="2"/>
          </rPr>
          <t xml:space="preserve">Linh:
</t>
        </r>
        <r>
          <rPr>
            <sz val="8"/>
            <color indexed="8"/>
            <rFont val="Tahoma"/>
            <family val="2"/>
          </rPr>
          <t xml:space="preserve">Chi tieu nay chi ap dung doi voi Cty Co phan
</t>
        </r>
      </text>
    </comment>
  </commentList>
</comments>
</file>

<file path=xl/comments4.xml><?xml version="1.0" encoding="utf-8"?>
<comments xmlns="http://schemas.openxmlformats.org/spreadsheetml/2006/main">
  <authors>
    <author/>
  </authors>
  <commentList>
    <comment ref="H16" authorId="0">
      <text>
        <r>
          <rPr>
            <b/>
            <sz val="8"/>
            <color indexed="8"/>
            <rFont val="Tahoma"/>
            <family val="2"/>
          </rPr>
          <t xml:space="preserve">nv1:
</t>
        </r>
        <r>
          <rPr>
            <sz val="8"/>
            <color indexed="8"/>
            <rFont val="Tahoma"/>
            <family val="2"/>
          </rPr>
          <t>khoan dieu chinh do sai tren BC hop nhat năm 2008</t>
        </r>
      </text>
    </comment>
    <comment ref="F20" authorId="0">
      <text>
        <r>
          <rPr>
            <b/>
            <sz val="8"/>
            <color indexed="8"/>
            <rFont val="Tahoma"/>
            <family val="2"/>
          </rPr>
          <t xml:space="preserve">nv1:
</t>
        </r>
        <r>
          <rPr>
            <sz val="8"/>
            <color indexed="8"/>
            <rFont val="Tahoma"/>
            <family val="2"/>
          </rPr>
          <t>khoan dieu chinh do sai tren BC hop nhat năm 2008</t>
        </r>
      </text>
    </comment>
  </commentList>
</comments>
</file>

<file path=xl/sharedStrings.xml><?xml version="1.0" encoding="utf-8"?>
<sst xmlns="http://schemas.openxmlformats.org/spreadsheetml/2006/main" count="658" uniqueCount="424">
  <si>
    <t>Vốn đầu tư của chủ sở hữu</t>
  </si>
  <si>
    <t>Quỹ đầu tư phát triển</t>
  </si>
  <si>
    <t>Quỹ dự phòng tài chính</t>
  </si>
  <si>
    <t>Lợi nhuận sau thuế chưa phân phối</t>
  </si>
  <si>
    <t>Tổng cộng</t>
  </si>
  <si>
    <t>Lợi nhuận sau thuế thu nhập doanh nghiệp</t>
  </si>
  <si>
    <t>CÔNG TY CỔ PHẦN APECI</t>
  </si>
  <si>
    <t>BÁO CÁO TÀI CHÍNH</t>
  </si>
  <si>
    <t>Địa chỉ: Tầng 6, Tòa nhà APEC, 14 Lê Đại Hành, Hai Bà Trưng, Hà Nội</t>
  </si>
  <si>
    <t>Quý III năm 2012</t>
  </si>
  <si>
    <t>Tel: 043.577.1983                                                                        Fax: 043.577.1985</t>
  </si>
  <si>
    <t>Mẫu số B 01 - DN/HN</t>
  </si>
  <si>
    <t>BẢNG CÂN ĐỐI KẾ TOÁN HỢP NHẤT</t>
  </si>
  <si>
    <t>Tại ngày 30 tháng 09 năm 2012</t>
  </si>
  <si>
    <t>Đơn vị tính : VND</t>
  </si>
  <si>
    <t>TÀI SẢN</t>
  </si>
  <si>
    <t>MÃ SỐ</t>
  </si>
  <si>
    <t>THUYẾT MINH</t>
  </si>
  <si>
    <t>30/09/2012</t>
  </si>
  <si>
    <t>01/01/2012</t>
  </si>
  <si>
    <t>A.</t>
  </si>
  <si>
    <t>TÀI SẢN NGẮN HẠN</t>
  </si>
  <si>
    <t>I.</t>
  </si>
  <si>
    <t>Tiền và các khoản tương đương tiền</t>
  </si>
  <si>
    <t>1.</t>
  </si>
  <si>
    <t>Tiền</t>
  </si>
  <si>
    <t>2.</t>
  </si>
  <si>
    <t>Các khoản tương đương tiền</t>
  </si>
  <si>
    <t>II.</t>
  </si>
  <si>
    <t>Các khoản đầu tư tài chính ngắn hạn</t>
  </si>
  <si>
    <t>Đầu tư ngắn hạn</t>
  </si>
  <si>
    <t>Dự phòng giảm giá đầu tư ngắn hạn</t>
  </si>
  <si>
    <t>III.</t>
  </si>
  <si>
    <t>Các khoản phải thu ngắn hạn</t>
  </si>
  <si>
    <t>Phải thu của khách hàng</t>
  </si>
  <si>
    <t xml:space="preserve">Trả trước cho người bán </t>
  </si>
  <si>
    <t>3.</t>
  </si>
  <si>
    <t>Phải thu nội bộ</t>
  </si>
  <si>
    <t>4.</t>
  </si>
  <si>
    <t>Phải thu theo tiến độ kế hoạch HĐXD</t>
  </si>
  <si>
    <t>VIII.6.4</t>
  </si>
  <si>
    <t>5.</t>
  </si>
  <si>
    <t xml:space="preserve">Các khoản phải thu khác </t>
  </si>
  <si>
    <t>6.</t>
  </si>
  <si>
    <t>Dự phòng phải thu ngắn hạn khó đòi</t>
  </si>
  <si>
    <t>IV.</t>
  </si>
  <si>
    <t>Hàng tồn kho</t>
  </si>
  <si>
    <t>Dự phòng giảm giá hàng tồn kho</t>
  </si>
  <si>
    <t>V.</t>
  </si>
  <si>
    <t>Tài sản ngắn hạn khác</t>
  </si>
  <si>
    <t>Chi phí trả trước ngắn hạn</t>
  </si>
  <si>
    <t>Thuế GTGT được khấu trừ</t>
  </si>
  <si>
    <t>Thuế và các khoản khác phải thu Nhà nước</t>
  </si>
  <si>
    <t>V.8</t>
  </si>
  <si>
    <t>B.</t>
  </si>
  <si>
    <t>TÀI SẢN DÀI HẠN</t>
  </si>
  <si>
    <t>Các khoản phải thu dài hạn</t>
  </si>
  <si>
    <t>Phải thu dài hạn của khách hàng</t>
  </si>
  <si>
    <t>VIII.6.6</t>
  </si>
  <si>
    <t>Vốn kinh doanh ở đơn vị trực thuộc</t>
  </si>
  <si>
    <t>VIII.6.7</t>
  </si>
  <si>
    <t>Phải thu dài hạn nội bộ</t>
  </si>
  <si>
    <t>V.06</t>
  </si>
  <si>
    <t>Phải thu dài hạn khác</t>
  </si>
  <si>
    <t>V.07</t>
  </si>
  <si>
    <t>Dự phòng phải thu dài hạn khó đòi</t>
  </si>
  <si>
    <t xml:space="preserve">Tài sản cố định </t>
  </si>
  <si>
    <t>TSCĐ hữu hình</t>
  </si>
  <si>
    <t xml:space="preserve">- Nguyên giá </t>
  </si>
  <si>
    <t xml:space="preserve">- Giá trị hao mòn luỹ kế </t>
  </si>
  <si>
    <t>TSCĐ thuê tài chính</t>
  </si>
  <si>
    <t>V.4</t>
  </si>
  <si>
    <t>TSCĐ vô hình</t>
  </si>
  <si>
    <t>Chi phí xây dựng cơ bản dở dang</t>
  </si>
  <si>
    <t>Bất động sản đầu tư</t>
  </si>
  <si>
    <t>Các khoản đầu tư tài chính dài hạn</t>
  </si>
  <si>
    <t>Đầu tư vào Công ty con</t>
  </si>
  <si>
    <t>Đầu tư vào Công ty liên kết, liên doanh</t>
  </si>
  <si>
    <t>Đầu tư dài hạn khác</t>
  </si>
  <si>
    <t>Dự phòng giảm giá đầu tư tài chính dài hạn</t>
  </si>
  <si>
    <t>Lợi thế thương mại</t>
  </si>
  <si>
    <t>VI.</t>
  </si>
  <si>
    <t>Tài sản dài hạn khác</t>
  </si>
  <si>
    <t>Chi phí trả trước dài hạn</t>
  </si>
  <si>
    <t>Tài sản thuế thu nhập hoãn lại</t>
  </si>
  <si>
    <t>TỔNG CỘNG TÀI SẢN</t>
  </si>
  <si>
    <t>(tiếp theo)</t>
  </si>
  <si>
    <t>NGUỒN VỐN</t>
  </si>
  <si>
    <t>NỢ PHẢI TRẢ</t>
  </si>
  <si>
    <t>Nợ ngắn hạn</t>
  </si>
  <si>
    <t>Vay và nợ ngắn hạn</t>
  </si>
  <si>
    <t>Phải trả người bán</t>
  </si>
  <si>
    <t>Người mua trả tiền trước</t>
  </si>
  <si>
    <t>Thuế và các khoản phải trả nhà nước</t>
  </si>
  <si>
    <t>Phải trả người lao động</t>
  </si>
  <si>
    <t>Chi phí phải trả</t>
  </si>
  <si>
    <t>7.</t>
  </si>
  <si>
    <t>Phải trả nội bộ</t>
  </si>
  <si>
    <t>8.</t>
  </si>
  <si>
    <t>Phải trả theo tiến độ kế hoạch hợp đồng xây dựng</t>
  </si>
  <si>
    <t>9.</t>
  </si>
  <si>
    <t>Các khoản phải trả, phải nộp ngắn hạn khác</t>
  </si>
  <si>
    <t>10.</t>
  </si>
  <si>
    <t>Dự phòng phải trả ngắn hạn</t>
  </si>
  <si>
    <t>Quỹ khen thưởng, phúc lợi</t>
  </si>
  <si>
    <t xml:space="preserve">Nợ dài hạn </t>
  </si>
  <si>
    <t>Doanh thu chưa thực hiện</t>
  </si>
  <si>
    <t>Phải trả dài hạn nội bộ</t>
  </si>
  <si>
    <t>Phải trả dài hạn khác</t>
  </si>
  <si>
    <t>VII.2.9</t>
  </si>
  <si>
    <t>Vay và nợ dài hạn</t>
  </si>
  <si>
    <t>V.12</t>
  </si>
  <si>
    <t>Thuế thu nhập hoãn lại phải trả</t>
  </si>
  <si>
    <t>Dự phòng trợ cấp mất việc làm</t>
  </si>
  <si>
    <t>Dự phòng dài hạn phải trả</t>
  </si>
  <si>
    <t>VỐN CHỦ SỞ HỮU</t>
  </si>
  <si>
    <t>Vốn chủ sở hữu</t>
  </si>
  <si>
    <t>Thặng dư vốn cổ phần</t>
  </si>
  <si>
    <t>Vốn khác của chủ sở hữu</t>
  </si>
  <si>
    <t>Cổ phiếu quỹ</t>
  </si>
  <si>
    <t>Chênh lệch đánh giá lại tài sản</t>
  </si>
  <si>
    <t>Chênh lệch tỷ giá hối đoái</t>
  </si>
  <si>
    <t>Quỹ khác thuộc vốn chủ sở hữu</t>
  </si>
  <si>
    <t>11.</t>
  </si>
  <si>
    <t>Nguồn vốn đầu tư xây dựng cơ bản</t>
  </si>
  <si>
    <t>Nguồn kinh phí và quỹ khác</t>
  </si>
  <si>
    <t>Nguồn kinh phí</t>
  </si>
  <si>
    <t>V.23</t>
  </si>
  <si>
    <t>Nguồn kinh phí đã hình thành TSCĐ</t>
  </si>
  <si>
    <t>C</t>
  </si>
  <si>
    <t>Lợi ích của cổ đông thiểu số</t>
  </si>
  <si>
    <t>TỔNG CỘNG NGUỒN VỐN</t>
  </si>
  <si>
    <t xml:space="preserve">Hà Nội, ngày 20 tháng 10 năm 2012  </t>
  </si>
  <si>
    <t>KẾ TOÁN TRƯỞNG</t>
  </si>
  <si>
    <t>TỔNG GIÁM ĐỐC</t>
  </si>
  <si>
    <t>ĐÀO XUÂN ĐỨC</t>
  </si>
  <si>
    <t>NGUYỄN DUY KHANH</t>
  </si>
  <si>
    <t>Mẫu số B 02 - DN/HN</t>
  </si>
  <si>
    <t>BÁO CÁO KẾT QUẢ HOẠT ĐỘNG KINH DOANH HỢP NHẤT</t>
  </si>
  <si>
    <t xml:space="preserve">      Đơn vị tính: VND</t>
  </si>
  <si>
    <t>CHỈ TIÊU</t>
  </si>
  <si>
    <t>Quý III năm 2011</t>
  </si>
  <si>
    <t>Lũy kế đến Quý III năm 2012</t>
  </si>
  <si>
    <t>Lũy kế đến Quý III năm 2011</t>
  </si>
  <si>
    <t>Doanh thu bán hàng và cung cấp dịch vụ</t>
  </si>
  <si>
    <t>01</t>
  </si>
  <si>
    <t>17</t>
  </si>
  <si>
    <t>Các khoản giảm trừ doanh thu</t>
  </si>
  <si>
    <t>03</t>
  </si>
  <si>
    <t>18</t>
  </si>
  <si>
    <t xml:space="preserve">Doanh thu thuần bán hàng và cung cấp </t>
  </si>
  <si>
    <t>10</t>
  </si>
  <si>
    <t>dịch vụ (10=01-02)</t>
  </si>
  <si>
    <t xml:space="preserve">Giá vốn hàng bán </t>
  </si>
  <si>
    <t>11</t>
  </si>
  <si>
    <t xml:space="preserve">Lợi nhuận gộp về bán hàng và cung cấp </t>
  </si>
  <si>
    <t>20</t>
  </si>
  <si>
    <t>dịch vụ (20=10-11)</t>
  </si>
  <si>
    <t>Doanh thu hoạt động tài chính</t>
  </si>
  <si>
    <t>21</t>
  </si>
  <si>
    <t>Chi phí tài chính</t>
  </si>
  <si>
    <t>22</t>
  </si>
  <si>
    <t xml:space="preserve">Trong đó: Chi phí lãi vay </t>
  </si>
  <si>
    <t>23</t>
  </si>
  <si>
    <t>Chi phí bán hàng</t>
  </si>
  <si>
    <t>24</t>
  </si>
  <si>
    <t>Chi phí quản lý doanh nghiệp</t>
  </si>
  <si>
    <t>25</t>
  </si>
  <si>
    <t>Lợi nhuận thuần từ hoạt động kinh doanh</t>
  </si>
  <si>
    <t>30</t>
  </si>
  <si>
    <t>[30=20+(21-22)-(24+25)]</t>
  </si>
  <si>
    <t>Thu nhập khác</t>
  </si>
  <si>
    <t>31</t>
  </si>
  <si>
    <t>12.</t>
  </si>
  <si>
    <t>Chi phí khác</t>
  </si>
  <si>
    <t>32</t>
  </si>
  <si>
    <t>13.</t>
  </si>
  <si>
    <t>Lợi nhuận khác (40=31-32)</t>
  </si>
  <si>
    <t>40</t>
  </si>
  <si>
    <t xml:space="preserve">Tổng lợi nhuận kế toán trước thuế </t>
  </si>
  <si>
    <t>50</t>
  </si>
  <si>
    <t>(50=30+40+45)</t>
  </si>
  <si>
    <t>Chi phí thuế TNDN hiện hành</t>
  </si>
  <si>
    <t>51</t>
  </si>
  <si>
    <t>Chi phí thuế TNDN hoãn lại</t>
  </si>
  <si>
    <t>52</t>
  </si>
  <si>
    <t>60</t>
  </si>
  <si>
    <t>(60=50-51-52)</t>
  </si>
  <si>
    <t>Lãi cơ bản trên cổ phiếu</t>
  </si>
  <si>
    <t>Lãi còn lại kỳ trước chuyển sang</t>
  </si>
  <si>
    <t>Các khoản giảm trừ vào lợi nhuận sau thuế</t>
  </si>
  <si>
    <t>Trích quỹ đầu tư phát triển</t>
  </si>
  <si>
    <t>Trích quỹ dự phòng tài chính</t>
  </si>
  <si>
    <t>Giảm khác</t>
  </si>
  <si>
    <t>Chi trả cổ tức</t>
  </si>
  <si>
    <t>Lợi nhuận lũy kế</t>
  </si>
  <si>
    <t>90</t>
  </si>
  <si>
    <t>Mẫu số B 03 - DN/HN</t>
  </si>
  <si>
    <t>BÁO CÁO LƯU CHUYỂN TIỀN TỆ HỢP NHẤT</t>
  </si>
  <si>
    <t>(Theo phương pháp gián tiếp)</t>
  </si>
  <si>
    <t>Đơn vị tính: VND</t>
  </si>
  <si>
    <t>STT</t>
  </si>
  <si>
    <t>TM</t>
  </si>
  <si>
    <t>Đến Quý III năm 2012</t>
  </si>
  <si>
    <t>Đến Quý III năm 2011</t>
  </si>
  <si>
    <t>I</t>
  </si>
  <si>
    <t>Lưu chuyển tiền từ hoạt động kinh doanh</t>
  </si>
  <si>
    <t>Lợi nhuận trước thuế</t>
  </si>
  <si>
    <t>Điều chỉnh cho các khoản</t>
  </si>
  <si>
    <t xml:space="preserve"> - Khấu hao TSCĐ</t>
  </si>
  <si>
    <t>02</t>
  </si>
  <si>
    <t xml:space="preserve"> - Các khoản dự phòng</t>
  </si>
  <si>
    <t xml:space="preserve"> - Lãi, lỗ chênh lệch tỷ giá hối đoái chưa thực hiện</t>
  </si>
  <si>
    <t>04</t>
  </si>
  <si>
    <t>- Các quỹ dự phòng</t>
  </si>
  <si>
    <t xml:space="preserve"> - Lãi, lỗ từ hoạt động đầu tư</t>
  </si>
  <si>
    <t>05</t>
  </si>
  <si>
    <t xml:space="preserve"> - Chi phí lãi vay</t>
  </si>
  <si>
    <t>06</t>
  </si>
  <si>
    <t xml:space="preserve">Lợi nhuận từ hoạt động kinh doanh trước thay đổi </t>
  </si>
  <si>
    <t>08</t>
  </si>
  <si>
    <t>vốn lưu động</t>
  </si>
  <si>
    <t xml:space="preserve"> - (Tăng)/giảm các khoản phải thu</t>
  </si>
  <si>
    <t>09</t>
  </si>
  <si>
    <t xml:space="preserve"> - (Tăng)/giảm hàng tồn kho</t>
  </si>
  <si>
    <t xml:space="preserve"> - Tăng/(giảm) các khoản phải trả (không kể lãi vay </t>
  </si>
  <si>
    <t xml:space="preserve">    phải trả, thuế thu nhập phải nộp)</t>
  </si>
  <si>
    <t xml:space="preserve"> - (Tăng)/giảm chi phí trả trước</t>
  </si>
  <si>
    <t xml:space="preserve"> - Tiền lãi vay đã trả</t>
  </si>
  <si>
    <t xml:space="preserve"> - Thuế thu nhập doanh nghiệp đã nộp</t>
  </si>
  <si>
    <t xml:space="preserve"> - Tiền thu khác từ hoạt động kinh doanh</t>
  </si>
  <si>
    <t xml:space="preserve"> - Tiền chi khác từ hoạt động kinh doanh</t>
  </si>
  <si>
    <t>Lưu chuyển tiền thuần từ hoạt động kinh doanh</t>
  </si>
  <si>
    <t>Lưu chuyển tiền từ hoạt động đầu tư</t>
  </si>
  <si>
    <t>Tiền chi để mua sắm, xây dựng TSCĐ và các TS dài hạn khác</t>
  </si>
  <si>
    <t>Thu thanh lý nhượng bán tài sản cố định</t>
  </si>
  <si>
    <t>Tiền chi cho vay, mua các công cụ nợ của đơn vị khác</t>
  </si>
  <si>
    <t>Tiền thu hồi cho vay, bán lại các công cụ nợ của đơn vị khác</t>
  </si>
  <si>
    <t>Tiền chi đầu tư góp vốn vào đơn vị khác</t>
  </si>
  <si>
    <t>Tiền thu hồi đầu tư góp vốn vào đơn vị khác</t>
  </si>
  <si>
    <t>Tiền thu lãi cho vay, cổ tức lợi nhuận được chia</t>
  </si>
  <si>
    <t>Lưu chuyển tiền thuần từ hoạt động đầu tư</t>
  </si>
  <si>
    <t>Lưu chuyển tiền từ hoạt động tài chính</t>
  </si>
  <si>
    <t>Tiền thu từ phát hành cổ phiếu, nhận vốn góp của chủ sở hữu</t>
  </si>
  <si>
    <t>Tiền chi trả vốn góp, mua lại cổ phiếu của DN đã phát hành</t>
  </si>
  <si>
    <t>Tiền vay ngắn hạn, dài hạn đã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</si>
  <si>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</si>
  <si>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</si>
  <si>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</si>
  <si>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</si>
  <si>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 (50 = 20 + 30 + 40)</t>
  </si>
  <si>
    <t>Tiền và tương đương tiền đầu kỳ</t>
  </si>
  <si>
    <t>Ảnh hưởng của thay đổi tỷ giá hối đoái quy đổi ngoại tệ</t>
  </si>
  <si>
    <t>Tiền và tương đương tiền cuối kỳ (70 = 50 + 60 + 61)</t>
  </si>
  <si>
    <t>Mẫu số B 09 - DN/HN</t>
  </si>
  <si>
    <t>BẢN THUYẾT MINH BÁO CÁO TÀI CHÍNH HỢP NHẤT</t>
  </si>
  <si>
    <t>16.1</t>
  </si>
  <si>
    <t>Tình hình biến động vốn chủ sở hữu</t>
  </si>
  <si>
    <t>Nội dung</t>
  </si>
  <si>
    <t>Lỗ lũy kế</t>
  </si>
  <si>
    <t>Số dư 01/01/2011</t>
  </si>
  <si>
    <t>- Lợi nhuận trong năm</t>
  </si>
  <si>
    <t>Số dư 31/12/2011</t>
  </si>
  <si>
    <t>- Lợi nhuận trong kỳ</t>
  </si>
  <si>
    <t>- Điều chỉnh lợi nhuận Công ty con</t>
  </si>
  <si>
    <t>- Chi phí khác</t>
  </si>
  <si>
    <t>Số dư 30/09/2012</t>
  </si>
  <si>
    <t>Tiền mặt tại quỹ</t>
  </si>
  <si>
    <t xml:space="preserve">Tiền gửi ngân hàng </t>
  </si>
  <si>
    <t>Cổ phiếu Công ty Cổ phần thép Đình Vũ</t>
  </si>
  <si>
    <t>Cổ phiếu Công ty Cổ phần APECS</t>
  </si>
  <si>
    <t>Cổ phiếu Công ty CP TMDV&amp;XNK Hải Phòng</t>
  </si>
  <si>
    <t>Cổ phiếu Tcty CP ĐT&amp;XNK Foodinco</t>
  </si>
  <si>
    <t>Cổ phiếu Công ty CP Len Hà Đông</t>
  </si>
  <si>
    <t>Cổ phiếu TCTy CP Đầu tư Phát triển Xây dựng (DIG)</t>
  </si>
  <si>
    <t>Các cổ phiếu khác</t>
  </si>
  <si>
    <t>Tiền gửi tiết kiệm Ngân hàng</t>
  </si>
  <si>
    <t>Cho vay Công ty Cổ phần APECS</t>
  </si>
  <si>
    <t>Cho vay ông Trịnh Quang Thuân</t>
  </si>
  <si>
    <t>Ủy thác ĐT Công ty Cổ phần APECS</t>
  </si>
  <si>
    <t>Đầu tư ngắn hạn khác</t>
  </si>
  <si>
    <t>Số dư tại đầu kỳ</t>
  </si>
  <si>
    <t>Tăng dự phòng trong kỳ</t>
  </si>
  <si>
    <t>Hoàn nhập dự phòng trong kỳ</t>
  </si>
  <si>
    <t>Số dư cuối kỳ</t>
  </si>
  <si>
    <t>Các khoản phải thu khác</t>
  </si>
  <si>
    <t>Lãi phải thu</t>
  </si>
  <si>
    <t>Ông Phạm Duy Hưng- tạm ứng tiền mua đất DA Nam An</t>
  </si>
  <si>
    <t>Phải thu cá nhân</t>
  </si>
  <si>
    <t>Phải thu khác</t>
  </si>
  <si>
    <t>Số dư đầu năm</t>
  </si>
  <si>
    <t>Tăng</t>
  </si>
  <si>
    <t>Phân bổ</t>
  </si>
  <si>
    <t>Chi phí đi thuê văn phòng</t>
  </si>
  <si>
    <t>Tạm ứng</t>
  </si>
  <si>
    <t>Ký quỹ, ký cược ngắn hạn</t>
  </si>
  <si>
    <t>Tài sản cố định hữu hình</t>
  </si>
  <si>
    <t>Máy móc thiết bị</t>
  </si>
  <si>
    <t>Phương tiện vận tải</t>
  </si>
  <si>
    <t>Thiết bị, dụng cụ quản lý</t>
  </si>
  <si>
    <t>Nguyên giá</t>
  </si>
  <si>
    <t>Tăng trong kỳ</t>
  </si>
  <si>
    <t>Giảm trong năm</t>
  </si>
  <si>
    <t>Giá trị hao mòn</t>
  </si>
  <si>
    <t>Khấu hao trong kỳ</t>
  </si>
  <si>
    <t>Giảm trong kỳ</t>
  </si>
  <si>
    <t>Giá trị còn lại</t>
  </si>
  <si>
    <t>Tài sản cố định vô hình</t>
  </si>
  <si>
    <t>Phần mềm máy tính</t>
  </si>
  <si>
    <t>Trong đó:</t>
  </si>
  <si>
    <t>Mua mới</t>
  </si>
  <si>
    <t>Chi phí phát sinh trong kỳ</t>
  </si>
  <si>
    <t>Kết chuyển giá trị đầu tư trong kỳ</t>
  </si>
  <si>
    <t>KCN vừa và nhỏ Đa Hội - Bắc Ninh</t>
  </si>
  <si>
    <t>Khu Trung tâm TM Bắc Ninh</t>
  </si>
  <si>
    <t>Các dự án khác</t>
  </si>
  <si>
    <t>Dự án quản lý chợ Tam Đa</t>
  </si>
  <si>
    <t>KĐT Số 5 Túc Duyên</t>
  </si>
  <si>
    <t>Trung tâm TM Thái Nguyên</t>
  </si>
  <si>
    <t>Khu công nghiệp Điềm Thụy</t>
  </si>
  <si>
    <t>Mua máy nghiền đá</t>
  </si>
  <si>
    <t>Tổng Cộng</t>
  </si>
  <si>
    <t>Đầu tư vào công ty con</t>
  </si>
  <si>
    <t>Tỷ lệ Sở hữu</t>
  </si>
  <si>
    <t>Giá trị đầu tư</t>
  </si>
  <si>
    <t>Công ty CP Vàng Châu Á - TBD</t>
  </si>
  <si>
    <t>Công ty TNHH 1 TV Châu Á TBD Bắc Ninh</t>
  </si>
  <si>
    <t>Đầu tư vào Công ty Liên doanh, Liên kết</t>
  </si>
  <si>
    <t>Công ty CP Khoáng sản Châu Á _ TBD</t>
  </si>
  <si>
    <t>Công ty TNHH Lương Bằng</t>
  </si>
  <si>
    <t>Ban quản lý Trường ĐH Tư thục ĐNA</t>
  </si>
  <si>
    <t>Ghi chú</t>
  </si>
  <si>
    <t>Cổ phiếu Cty CP Vận tải biển và hợp tác lao động quốc tế (INLACO SG)</t>
  </si>
  <si>
    <t>OTC</t>
  </si>
  <si>
    <t>Cổ phiếu Cty CP Đầu tư Bất động sản Hà Nội (C'LAND)</t>
  </si>
  <si>
    <t>Cổ phiếu Cty CP Đầu tư kinh doanh nhà (INTRESCO_ITC)</t>
  </si>
  <si>
    <t>Cổ phiếu Cty CP Nam Dược</t>
  </si>
  <si>
    <t>Dự án thủy điện Nậm Lừm</t>
  </si>
  <si>
    <t>Tình hình thực hiện nghĩa vụ đối với Nhà nước</t>
  </si>
  <si>
    <t>Thuế GTGT đầu vào</t>
  </si>
  <si>
    <t>Thuế và các khoản phải nộp nhà nước</t>
  </si>
  <si>
    <t>Thuế GTGT</t>
  </si>
  <si>
    <t>Thuế TNDN</t>
  </si>
  <si>
    <t>Thuế TNCN</t>
  </si>
  <si>
    <t>Các loại thuế khác</t>
  </si>
  <si>
    <t>Tổng cộng:</t>
  </si>
  <si>
    <t>15.1</t>
  </si>
  <si>
    <t>Thuế Giá trị gia tăng</t>
  </si>
  <si>
    <t>Công ty nộp thuế giá trị gia tăng theo phương pháp khấu trừ với thuế suất thuế giá trị gia tăng theo quy định của pháp luật hiện hành</t>
  </si>
  <si>
    <t>15.2</t>
  </si>
  <si>
    <t>Thuế thu nhập doanh nghiệp</t>
  </si>
  <si>
    <t>Công ty nộp thuế thu nhập doanh nghiệp với mức thuế suất 25% trên lợi nhuận chịu thuế</t>
  </si>
  <si>
    <t>a</t>
  </si>
  <si>
    <t>Thuế thu nhập doanh nghiệp hiện hành</t>
  </si>
  <si>
    <t>Thuế thu nhập doanh nghiệp hiện hành phải trả được xác định dựa trên thu nhập chịu thuế của năm hiện tại. Thu nhập chịu thuế khác với thu nhập được báo cáo trên Báo cáo kết quả hoạt động kinh doanh vị thu nhập chịu thuế không bao gồm các khoản mục thu nhập chịu thuế hay chi phí được khấu trừ cho mục đính tính thuế trong các năm khác và cũng không bao gồm các khoản mục không phải chịu thuế hay không được khấu trừ cho mục đích tính thuế. Thuế thu nhập doanh nghiệp hiện hành phải trả của Công ty được tính theo thuế suất đã ban hành đến ngày kết thúc kỳ kế toán năm</t>
  </si>
  <si>
    <t>Quý III/2012</t>
  </si>
  <si>
    <t>Lũy đến quý III kế 2012</t>
  </si>
  <si>
    <t>Lợi nhuận/(lỗ) thuần trước thuế</t>
  </si>
  <si>
    <t>Các khoản điều chỉnh tăng/(giảm) lợi nhuận/(lỗ)</t>
  </si>
  <si>
    <t>Thu nhập từ hoạt động không thộc diện nộp thuế TNDN</t>
  </si>
  <si>
    <t>Lợi nhuận/(lỗ) điều chỉnh trước thuế</t>
  </si>
  <si>
    <t>Lỗ năm trước chuyển sang</t>
  </si>
  <si>
    <t>Thu nhập chịu thuế ước tính năm hiện hành</t>
  </si>
  <si>
    <t>Thuế TNDN phải trả ước tính</t>
  </si>
  <si>
    <t>Thuế TNDN phải trả đầu năm</t>
  </si>
  <si>
    <t>Điều chỉnh thuế TNDN trích thiếu/(thừa) năm trước</t>
  </si>
  <si>
    <t>Thuế TNDN đã trả trong năm</t>
  </si>
  <si>
    <t>Thuế TNDN phải trả cuối kỳ</t>
  </si>
  <si>
    <t>b</t>
  </si>
  <si>
    <t>Chuyển lỗ từ các năm trước</t>
  </si>
  <si>
    <t>Công ty được phép chuyển các khoản lỗ tính thuế sang kỳ sau để bù trừ với lợi nhuận thu được trong vòng 5 năm kể từ sau năm phát sinh khoản lỗ đó. Tại ngày kết thúc kỳ kế toán quý III. Công ty có khoản lỗ lũy kế là: 82.919.485.907 đồng có thể đươc bù trừ với lợi nhuận phát sinh trong tương lai. Chi tiết như sau:</t>
  </si>
  <si>
    <t>Năm phát sinh</t>
  </si>
  <si>
    <t>Lỗ tính thuế</t>
  </si>
  <si>
    <t>Đã chuyển lỗ đến ngày 30/09/2012</t>
  </si>
  <si>
    <t>Số lỗ không được chuyển</t>
  </si>
  <si>
    <t>Số lỗ chưa chuyển tại ngày 30/09/2012</t>
  </si>
  <si>
    <t>Năm 2008</t>
  </si>
  <si>
    <t>Năm 2012</t>
  </si>
  <si>
    <t>16.2</t>
  </si>
  <si>
    <t>Tình hình biến động vốn cổ phần trong năm như sau:</t>
  </si>
  <si>
    <t>Năm 2011</t>
  </si>
  <si>
    <t>Vốn đầu năm</t>
  </si>
  <si>
    <t>Vốn cổ phần tăng trong năm</t>
  </si>
  <si>
    <t>Vốn cổ phần cuối năm</t>
  </si>
  <si>
    <t>Cổ tức lợi nhuận đã chia</t>
  </si>
  <si>
    <t>16.3</t>
  </si>
  <si>
    <t>Cổ phiếu</t>
  </si>
  <si>
    <t>Số lượng cổ phiếu đăng ký phát hành</t>
  </si>
  <si>
    <t>Số lượng cổ phiếu đã phát hành</t>
  </si>
  <si>
    <t>Cổ phiếu thường</t>
  </si>
  <si>
    <t>Số lượng cổ phiếu đang lưu hành</t>
  </si>
  <si>
    <t>Mệnh giá cổ phiếu:</t>
  </si>
  <si>
    <t>10.000 đồng/cổ phiếu</t>
  </si>
  <si>
    <t>Toàn bộ số cổ phiếu của Công ty hiện nay đang được giao dịch trên sàn HNX</t>
  </si>
  <si>
    <t>Doanh thu bán hàng hóa và cung cấp dịch vụ</t>
  </si>
  <si>
    <t>Lũy kế đến quý III năm 2012</t>
  </si>
  <si>
    <t>Doanh thu cho thuê lại Văn phòng</t>
  </si>
  <si>
    <t>Giá vốn bán hàng hóa và cung cấp dịch vụ</t>
  </si>
  <si>
    <t>Giá vốn hoạt động kinh doanh bất động sản</t>
  </si>
  <si>
    <t>Lãi tiền gửi, tiền cho vay</t>
  </si>
  <si>
    <t>Cổ tức, lợi nhuận được chia</t>
  </si>
  <si>
    <t>Lãi đầu tư góp vốn bất động sản</t>
  </si>
  <si>
    <t>Lãi đầu tư chứng khoán</t>
  </si>
  <si>
    <t>Dự phòng giảm giá đầu tư chứng khoán</t>
  </si>
  <si>
    <t>Lỗ đầu tư chứng khoán</t>
  </si>
  <si>
    <t>Hoàn nhập dự phòng</t>
  </si>
  <si>
    <t>Lỗ đầu tư liên doanh</t>
  </si>
  <si>
    <t>Chi phí tài chính khác</t>
  </si>
  <si>
    <t>Chi phí nhân viên quản lý</t>
  </si>
  <si>
    <t>Chi phí đồ dùng Văn phòng</t>
  </si>
  <si>
    <t>Chi phí khấu hao</t>
  </si>
  <si>
    <t>Thuế, phí và lệ phí</t>
  </si>
  <si>
    <t>Chi phí dịch vụ mua ngoài</t>
  </si>
  <si>
    <t>Thanh lý TSCĐ</t>
  </si>
  <si>
    <t>CP khác</t>
  </si>
  <si>
    <t>Lợi nhuận phân bổ cho cổ đông phổ thông</t>
  </si>
  <si>
    <t>- Lợi nhuận thuần trong năm</t>
  </si>
  <si>
    <t xml:space="preserve">- Nộp phạt tiền phạt nộp chậm thuế </t>
  </si>
  <si>
    <t>- Cổ tức chia cho cổ đông ưu đãi</t>
  </si>
  <si>
    <t>Lợi nhuận thuận chia cho cổ đông phổ thông</t>
  </si>
  <si>
    <t>Số lượng cổ phiếu phổ thông bình quân trong năm</t>
  </si>
  <si>
    <t>- Số lượng cổ phiếu đầu năm</t>
  </si>
  <si>
    <t>- Số lượng cổ phiếu bình quân phát hành trong năm</t>
  </si>
  <si>
    <t>- Số lượng cổ phiếu bình quân mua lại trong năm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</si>
</sst>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mm/&quot;dd&quot;/yy"/>
    <numFmt numFmtId="167" formatCode="_(* #,##0_);_(* \(#,##0\);_(* \-_);_(@_)"/>
    <numFmt numFmtId="168" formatCode="mm/dd/yy;@"/>
    <numFmt numFmtId="169" formatCode="_(* #,##0.000000_);_(* \(#,##0.000000\);_(* \-??_);_(@_)"/>
  </numFmts>
  <fonts count="23">
    <font>
      <sz val="10"/>
      <name val="Arial"/>
      <family val="2"/>
    </font>
    <font>
      <sz val="12"/>
      <name val=".VnTime"/>
      <family val="0"/>
    </font>
    <font>
      <sz val="11"/>
      <name val="Times New Roman"/>
      <family val="1"/>
    </font>
    <font>
      <b/>
      <sz val="11"/>
      <name val="Times New Roman"/>
      <family val="1"/>
    </font>
    <font>
      <i/>
      <sz val="11"/>
      <name val="Times New Roman"/>
      <family val="1"/>
    </font>
    <font>
      <b/>
      <sz val="12"/>
      <name val="Times New Roman"/>
      <family val="1"/>
    </font>
    <font>
      <sz val="12"/>
      <name val="Times New Roman"/>
      <family val="1"/>
    </font>
    <font>
      <b/>
      <sz val="10"/>
      <name val="Times New Roman"/>
      <family val="1"/>
    </font>
    <font>
      <sz val="10"/>
      <name val="Times New Roman"/>
      <family val="1"/>
    </font>
    <font>
      <i/>
      <sz val="10"/>
      <name val="Times New Roman"/>
      <family val="1"/>
    </font>
    <font>
      <b/>
      <sz val="9.5"/>
      <name val="Times New Roman"/>
      <family val="1"/>
    </font>
    <font>
      <b/>
      <sz val="8"/>
      <color indexed="8"/>
      <name val="Tahoma"/>
      <family val="2"/>
    </font>
    <font>
      <sz val="8"/>
      <color indexed="8"/>
      <name val="Tahoma"/>
      <family val="2"/>
    </font>
    <font>
      <sz val="11"/>
      <color indexed="8"/>
      <name val="Times New Roman"/>
      <family val="1"/>
    </font>
    <font>
      <b/>
      <i/>
      <sz val="11"/>
      <name val="Times New Roman"/>
      <family val="1"/>
    </font>
    <font>
      <sz val="11"/>
      <color indexed="10"/>
      <name val="Times New Roman"/>
      <family val="1"/>
    </font>
    <font>
      <b/>
      <sz val="9"/>
      <name val="Times New Roman"/>
      <family val="1"/>
    </font>
    <font>
      <b/>
      <sz val="10.5"/>
      <name val="Times New Roman"/>
      <family val="1"/>
    </font>
    <font>
      <b/>
      <i/>
      <sz val="10.5"/>
      <name val="Times New Roman"/>
      <family val="1"/>
    </font>
    <font>
      <b/>
      <i/>
      <sz val="10"/>
      <name val="Times New Roman"/>
      <family val="1"/>
    </font>
    <font>
      <b/>
      <i/>
      <sz val="12"/>
      <name val="Times New Roman"/>
      <family val="1"/>
    </font>
    <font>
      <sz val="10.5"/>
      <name val="Times New Roman"/>
      <family val="1"/>
    </font>
    <font>
      <b/>
      <sz val="8"/>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167"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9" fontId="0" fillId="0" borderId="0" applyFill="0" applyBorder="0" applyAlignment="0" applyProtection="0"/>
  </cellStyleXfs>
  <cellXfs count="249">
    <xf numFmtId="0" fontId="0" fillId="0" borderId="0" xfId="0" applyAlignment="1">
      <alignment/>
    </xf>
    <xf numFmtId="0" fontId="2" fillId="0" borderId="0" xfId="0" applyFont="1" applyAlignment="1">
      <alignment/>
    </xf>
    <xf numFmtId="165" fontId="2" fillId="0" borderId="0" xfId="15" applyNumberFormat="1" applyFont="1" applyFill="1" applyBorder="1" applyAlignment="1" applyProtection="1">
      <alignment/>
      <protection/>
    </xf>
    <xf numFmtId="0" fontId="3" fillId="0" borderId="0" xfId="0" applyFont="1" applyAlignment="1">
      <alignment/>
    </xf>
    <xf numFmtId="165" fontId="2" fillId="0" borderId="0" xfId="0" applyNumberFormat="1" applyFont="1" applyAlignment="1">
      <alignment/>
    </xf>
    <xf numFmtId="9" fontId="2" fillId="0" borderId="0" xfId="20" applyFont="1" applyFill="1" applyBorder="1" applyAlignment="1" applyProtection="1">
      <alignment/>
      <protection/>
    </xf>
    <xf numFmtId="165" fontId="4" fillId="0" borderId="0" xfId="15" applyNumberFormat="1" applyFont="1" applyFill="1" applyBorder="1" applyAlignment="1" applyProtection="1">
      <alignment/>
      <protection/>
    </xf>
    <xf numFmtId="0" fontId="4" fillId="0" borderId="0" xfId="0" applyFont="1" applyFill="1" applyAlignment="1">
      <alignment/>
    </xf>
    <xf numFmtId="0" fontId="2" fillId="0" borderId="0" xfId="0" applyFont="1" applyFill="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165" fontId="6" fillId="0" borderId="0" xfId="0" applyNumberFormat="1" applyFont="1" applyAlignment="1">
      <alignment/>
    </xf>
    <xf numFmtId="165" fontId="6" fillId="0" borderId="0" xfId="15" applyNumberFormat="1" applyFont="1" applyFill="1" applyBorder="1" applyAlignment="1" applyProtection="1">
      <alignment/>
      <protection/>
    </xf>
    <xf numFmtId="0" fontId="7" fillId="0" borderId="0" xfId="0" applyFont="1" applyAlignment="1">
      <alignment/>
    </xf>
    <xf numFmtId="0" fontId="7" fillId="0" borderId="0" xfId="0" applyFont="1" applyAlignment="1">
      <alignment/>
    </xf>
    <xf numFmtId="0" fontId="8" fillId="0" borderId="0" xfId="0" applyFont="1" applyAlignment="1">
      <alignment/>
    </xf>
    <xf numFmtId="165" fontId="7" fillId="0" borderId="0" xfId="0" applyNumberFormat="1" applyFont="1" applyAlignment="1">
      <alignment horizontal="right"/>
    </xf>
    <xf numFmtId="165" fontId="8" fillId="0" borderId="0" xfId="15" applyNumberFormat="1" applyFont="1" applyFill="1" applyBorder="1" applyAlignment="1" applyProtection="1">
      <alignment/>
      <protection/>
    </xf>
    <xf numFmtId="0" fontId="8" fillId="0" borderId="0" xfId="0" applyFont="1" applyAlignment="1">
      <alignment/>
    </xf>
    <xf numFmtId="0" fontId="8" fillId="0" borderId="0" xfId="0" applyFont="1" applyBorder="1" applyAlignment="1">
      <alignment/>
    </xf>
    <xf numFmtId="165" fontId="9" fillId="0" borderId="0" xfId="0" applyNumberFormat="1" applyFont="1" applyAlignment="1">
      <alignment horizontal="right"/>
    </xf>
    <xf numFmtId="165" fontId="8" fillId="0" borderId="0" xfId="0" applyNumberFormat="1" applyFont="1" applyBorder="1" applyAlignment="1">
      <alignment/>
    </xf>
    <xf numFmtId="0" fontId="5" fillId="0" borderId="1" xfId="0" applyFont="1" applyBorder="1" applyAlignment="1">
      <alignment/>
    </xf>
    <xf numFmtId="0" fontId="6" fillId="0" borderId="1" xfId="0" applyFont="1" applyBorder="1" applyAlignment="1">
      <alignment/>
    </xf>
    <xf numFmtId="0" fontId="6" fillId="0" borderId="1" xfId="0" applyFont="1" applyBorder="1" applyAlignment="1">
      <alignment/>
    </xf>
    <xf numFmtId="165" fontId="6" fillId="0" borderId="1" xfId="0" applyNumberFormat="1" applyFont="1" applyBorder="1" applyAlignment="1">
      <alignment/>
    </xf>
    <xf numFmtId="0" fontId="6" fillId="0" borderId="0" xfId="0" applyFont="1" applyBorder="1" applyAlignment="1">
      <alignment/>
    </xf>
    <xf numFmtId="0" fontId="6" fillId="0" borderId="0" xfId="0" applyFont="1" applyBorder="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right"/>
    </xf>
    <xf numFmtId="0" fontId="3" fillId="0" borderId="1" xfId="0" applyFont="1" applyBorder="1" applyAlignment="1">
      <alignment/>
    </xf>
    <xf numFmtId="0" fontId="3" fillId="0" borderId="0" xfId="0" applyFont="1" applyAlignment="1">
      <alignment horizontal="center"/>
    </xf>
    <xf numFmtId="165" fontId="3" fillId="0" borderId="0" xfId="15" applyNumberFormat="1" applyFont="1" applyFill="1" applyBorder="1" applyAlignment="1" applyProtection="1">
      <alignment horizontal="right"/>
      <protection/>
    </xf>
    <xf numFmtId="165" fontId="3" fillId="0" borderId="0" xfId="15" applyNumberFormat="1" applyFont="1" applyFill="1" applyBorder="1" applyAlignment="1" applyProtection="1">
      <alignment/>
      <protection/>
    </xf>
    <xf numFmtId="0" fontId="3" fillId="0" borderId="0" xfId="0" applyNumberFormat="1" applyFont="1" applyAlignment="1">
      <alignment horizontal="center"/>
    </xf>
    <xf numFmtId="0" fontId="2" fillId="0" borderId="0" xfId="0" applyFont="1" applyAlignment="1">
      <alignment horizontal="center"/>
    </xf>
    <xf numFmtId="0" fontId="2" fillId="0" borderId="0" xfId="15" applyNumberFormat="1" applyFont="1" applyFill="1" applyBorder="1" applyAlignment="1" applyProtection="1">
      <alignment horizontal="center"/>
      <protection/>
    </xf>
    <xf numFmtId="165" fontId="2" fillId="0" borderId="0" xfId="15" applyNumberFormat="1" applyFont="1" applyFill="1" applyBorder="1" applyAlignment="1" applyProtection="1">
      <alignment horizontal="right"/>
      <protection/>
    </xf>
    <xf numFmtId="0" fontId="2" fillId="0" borderId="0" xfId="0" applyNumberFormat="1" applyFont="1" applyAlignment="1">
      <alignment horizontal="center"/>
    </xf>
    <xf numFmtId="16" fontId="2" fillId="0" borderId="0" xfId="0" applyNumberFormat="1" applyFont="1" applyAlignment="1">
      <alignment horizontal="center"/>
    </xf>
    <xf numFmtId="0" fontId="2" fillId="0" borderId="0" xfId="0" applyFont="1" applyFill="1" applyAlignment="1">
      <alignment horizontal="center"/>
    </xf>
    <xf numFmtId="0" fontId="2" fillId="0" borderId="0" xfId="0" applyFont="1" applyAlignment="1">
      <alignment horizontal="left"/>
    </xf>
    <xf numFmtId="165" fontId="13" fillId="0" borderId="0" xfId="15" applyNumberFormat="1" applyFont="1" applyFill="1" applyBorder="1" applyAlignment="1" applyProtection="1">
      <alignment horizontal="right"/>
      <protection/>
    </xf>
    <xf numFmtId="164" fontId="2" fillId="0" borderId="0" xfId="15" applyNumberFormat="1" applyFont="1" applyFill="1" applyBorder="1" applyAlignment="1" applyProtection="1">
      <alignment horizontal="right"/>
      <protection/>
    </xf>
    <xf numFmtId="0" fontId="14" fillId="0" borderId="0" xfId="0" applyFont="1" applyAlignment="1">
      <alignment/>
    </xf>
    <xf numFmtId="0" fontId="4" fillId="0" borderId="0" xfId="0" applyFont="1" applyAlignment="1">
      <alignment/>
    </xf>
    <xf numFmtId="0" fontId="4" fillId="0" borderId="0" xfId="0" applyFont="1" applyAlignment="1">
      <alignment horizontal="center"/>
    </xf>
    <xf numFmtId="0" fontId="14" fillId="0" borderId="0" xfId="0" applyNumberFormat="1" applyFont="1" applyAlignment="1">
      <alignment horizontal="center"/>
    </xf>
    <xf numFmtId="165" fontId="4" fillId="0" borderId="0" xfId="15" applyNumberFormat="1" applyFont="1" applyFill="1" applyBorder="1" applyAlignment="1" applyProtection="1">
      <alignment horizontal="right"/>
      <protection/>
    </xf>
    <xf numFmtId="0" fontId="3" fillId="0" borderId="0" xfId="15" applyNumberFormat="1" applyFont="1" applyFill="1" applyBorder="1" applyAlignment="1" applyProtection="1">
      <alignment horizontal="center"/>
      <protection/>
    </xf>
    <xf numFmtId="0" fontId="3" fillId="0" borderId="2" xfId="0" applyFont="1" applyBorder="1" applyAlignment="1">
      <alignment horizontal="center"/>
    </xf>
    <xf numFmtId="0" fontId="3" fillId="0" borderId="2" xfId="0" applyNumberFormat="1" applyFont="1" applyBorder="1" applyAlignment="1">
      <alignment horizontal="center"/>
    </xf>
    <xf numFmtId="165" fontId="3" fillId="0" borderId="2" xfId="15" applyNumberFormat="1" applyFont="1" applyFill="1" applyBorder="1" applyAlignment="1" applyProtection="1">
      <alignment horizontal="right"/>
      <protection/>
    </xf>
    <xf numFmtId="0" fontId="3" fillId="0" borderId="0" xfId="0" applyFont="1" applyAlignment="1">
      <alignment/>
    </xf>
    <xf numFmtId="165" fontId="3" fillId="0" borderId="0" xfId="0" applyNumberFormat="1" applyFont="1" applyAlignment="1">
      <alignment horizontal="right"/>
    </xf>
    <xf numFmtId="0" fontId="2" fillId="0" borderId="1" xfId="0" applyFont="1" applyBorder="1" applyAlignment="1">
      <alignment/>
    </xf>
    <xf numFmtId="0" fontId="2" fillId="0" borderId="1" xfId="0" applyFont="1" applyBorder="1" applyAlignment="1">
      <alignment/>
    </xf>
    <xf numFmtId="165" fontId="2" fillId="0" borderId="1" xfId="0" applyNumberFormat="1" applyFont="1" applyBorder="1" applyAlignment="1">
      <alignment/>
    </xf>
    <xf numFmtId="167" fontId="2" fillId="0" borderId="0" xfId="16" applyFont="1" applyFill="1" applyBorder="1" applyAlignment="1" applyProtection="1">
      <alignment/>
      <protection/>
    </xf>
    <xf numFmtId="0" fontId="2" fillId="0" borderId="2" xfId="0" applyNumberFormat="1" applyFont="1" applyBorder="1" applyAlignment="1">
      <alignment horizontal="center"/>
    </xf>
    <xf numFmtId="165" fontId="3" fillId="0" borderId="2" xfId="15" applyNumberFormat="1" applyFont="1" applyFill="1" applyBorder="1" applyAlignment="1" applyProtection="1">
      <alignment/>
      <protection/>
    </xf>
    <xf numFmtId="0" fontId="3" fillId="0" borderId="0" xfId="0" applyFont="1" applyFill="1" applyAlignment="1">
      <alignment/>
    </xf>
    <xf numFmtId="0" fontId="14" fillId="0" borderId="0" xfId="0" applyFont="1" applyFill="1" applyAlignment="1">
      <alignment/>
    </xf>
    <xf numFmtId="0" fontId="14" fillId="0" borderId="0" xfId="0" applyFont="1" applyFill="1" applyAlignment="1">
      <alignment/>
    </xf>
    <xf numFmtId="165" fontId="14" fillId="0" borderId="0" xfId="15" applyNumberFormat="1" applyFont="1" applyFill="1" applyBorder="1" applyAlignment="1" applyProtection="1">
      <alignment/>
      <protection/>
    </xf>
    <xf numFmtId="0" fontId="3" fillId="0" borderId="0" xfId="0" applyFont="1" applyBorder="1" applyAlignment="1">
      <alignment horizontal="center"/>
    </xf>
    <xf numFmtId="165" fontId="3" fillId="0" borderId="0" xfId="15" applyNumberFormat="1" applyFont="1" applyFill="1" applyBorder="1" applyAlignment="1" applyProtection="1">
      <alignment horizontal="center"/>
      <protection/>
    </xf>
    <xf numFmtId="0" fontId="2" fillId="0" borderId="0" xfId="0" applyFont="1" applyBorder="1" applyAlignment="1">
      <alignment/>
    </xf>
    <xf numFmtId="0" fontId="3" fillId="0" borderId="0" xfId="0" applyFont="1" applyBorder="1" applyAlignment="1">
      <alignment horizontal="center" wrapText="1"/>
    </xf>
    <xf numFmtId="0" fontId="3" fillId="0" borderId="0" xfId="0" applyFont="1" applyAlignment="1">
      <alignment wrapText="1"/>
    </xf>
    <xf numFmtId="165" fontId="3" fillId="0" borderId="0" xfId="0" applyNumberFormat="1" applyFont="1" applyAlignment="1">
      <alignment horizontal="center" wrapText="1"/>
    </xf>
    <xf numFmtId="0" fontId="6" fillId="0" borderId="0" xfId="0" applyFont="1" applyAlignment="1">
      <alignment horizontal="center"/>
    </xf>
    <xf numFmtId="0" fontId="3" fillId="0" borderId="0" xfId="0" applyFont="1" applyAlignment="1">
      <alignment horizontal="right"/>
    </xf>
    <xf numFmtId="0" fontId="8" fillId="0" borderId="0" xfId="0" applyFont="1" applyBorder="1" applyAlignment="1">
      <alignment horizontal="center"/>
    </xf>
    <xf numFmtId="0" fontId="9" fillId="0" borderId="0" xfId="0" applyFont="1" applyAlignment="1">
      <alignment horizontal="right"/>
    </xf>
    <xf numFmtId="0" fontId="8" fillId="0" borderId="0" xfId="0" applyFont="1" applyBorder="1" applyAlignment="1">
      <alignment/>
    </xf>
    <xf numFmtId="0" fontId="6" fillId="0" borderId="1" xfId="0" applyFont="1" applyBorder="1" applyAlignment="1">
      <alignment horizontal="center"/>
    </xf>
    <xf numFmtId="0" fontId="5" fillId="0" borderId="0" xfId="0" applyFont="1" applyAlignment="1">
      <alignment horizontal="center"/>
    </xf>
    <xf numFmtId="0" fontId="3" fillId="0" borderId="0" xfId="0" applyFont="1" applyAlignment="1">
      <alignment horizontal="left"/>
    </xf>
    <xf numFmtId="0" fontId="2" fillId="0" borderId="3" xfId="0" applyFont="1" applyBorder="1" applyAlignment="1">
      <alignment/>
    </xf>
    <xf numFmtId="0" fontId="3" fillId="0" borderId="0" xfId="0" applyFont="1" applyBorder="1" applyAlignment="1">
      <alignment horizontal="center" vertical="center" wrapText="1"/>
    </xf>
    <xf numFmtId="0" fontId="2" fillId="0" borderId="4" xfId="0" applyFont="1" applyBorder="1" applyAlignment="1">
      <alignment/>
    </xf>
    <xf numFmtId="0" fontId="3" fillId="0" borderId="0" xfId="0" applyFont="1" applyBorder="1" applyAlignment="1">
      <alignment wrapText="1"/>
    </xf>
    <xf numFmtId="49" fontId="3" fillId="0" borderId="0" xfId="0" applyNumberFormat="1" applyFont="1" applyBorder="1" applyAlignment="1">
      <alignment horizontal="center" wrapText="1"/>
    </xf>
    <xf numFmtId="49" fontId="3" fillId="0" borderId="0" xfId="0" applyNumberFormat="1" applyFont="1" applyBorder="1" applyAlignment="1">
      <alignment horizontal="center"/>
    </xf>
    <xf numFmtId="165" fontId="3" fillId="0" borderId="0" xfId="0" applyNumberFormat="1" applyFont="1" applyAlignment="1">
      <alignment/>
    </xf>
    <xf numFmtId="0" fontId="2" fillId="0" borderId="0" xfId="0" applyFont="1" applyBorder="1" applyAlignment="1">
      <alignment wrapText="1"/>
    </xf>
    <xf numFmtId="49" fontId="2" fillId="0" borderId="0" xfId="0" applyNumberFormat="1" applyFont="1" applyBorder="1" applyAlignment="1">
      <alignment horizontal="center" wrapText="1"/>
    </xf>
    <xf numFmtId="49" fontId="2" fillId="0" borderId="0" xfId="0" applyNumberFormat="1" applyFont="1" applyBorder="1" applyAlignment="1">
      <alignment horizontal="center"/>
    </xf>
    <xf numFmtId="0" fontId="3" fillId="0" borderId="0"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center"/>
    </xf>
    <xf numFmtId="0" fontId="4" fillId="0" borderId="0" xfId="0" applyFont="1" applyFill="1" applyBorder="1" applyAlignment="1">
      <alignment horizontal="left"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center"/>
    </xf>
    <xf numFmtId="49" fontId="2" fillId="0" borderId="0" xfId="0" applyNumberFormat="1" applyFont="1" applyAlignment="1">
      <alignment horizontal="center"/>
    </xf>
    <xf numFmtId="0" fontId="3" fillId="0" borderId="3" xfId="0" applyFont="1" applyBorder="1" applyAlignment="1">
      <alignment/>
    </xf>
    <xf numFmtId="49" fontId="3" fillId="0" borderId="3" xfId="0" applyNumberFormat="1" applyFont="1" applyBorder="1" applyAlignment="1">
      <alignment horizontal="center"/>
    </xf>
    <xf numFmtId="0" fontId="3" fillId="0" borderId="3" xfId="0" applyFont="1" applyBorder="1" applyAlignment="1">
      <alignment horizontal="center"/>
    </xf>
    <xf numFmtId="165" fontId="3" fillId="0" borderId="3" xfId="15" applyNumberFormat="1" applyFont="1" applyFill="1" applyBorder="1" applyAlignment="1" applyProtection="1">
      <alignment/>
      <protection/>
    </xf>
    <xf numFmtId="0" fontId="2" fillId="0" borderId="0" xfId="0" applyFont="1" applyBorder="1" applyAlignment="1">
      <alignment/>
    </xf>
    <xf numFmtId="0" fontId="3" fillId="0" borderId="0" xfId="0" applyFont="1" applyBorder="1" applyAlignment="1">
      <alignment/>
    </xf>
    <xf numFmtId="0" fontId="14" fillId="0" borderId="4" xfId="0" applyFont="1" applyBorder="1" applyAlignment="1">
      <alignment/>
    </xf>
    <xf numFmtId="0" fontId="14" fillId="0" borderId="4" xfId="0" applyFont="1" applyBorder="1" applyAlignment="1">
      <alignment horizontal="center"/>
    </xf>
    <xf numFmtId="165" fontId="14" fillId="0" borderId="4" xfId="15" applyNumberFormat="1" applyFont="1" applyFill="1" applyBorder="1" applyAlignment="1" applyProtection="1">
      <alignment/>
      <protection/>
    </xf>
    <xf numFmtId="49" fontId="3" fillId="0" borderId="0" xfId="0" applyNumberFormat="1" applyFont="1" applyAlignment="1">
      <alignment horizontal="center"/>
    </xf>
    <xf numFmtId="165" fontId="15" fillId="0" borderId="0" xfId="15" applyNumberFormat="1" applyFont="1" applyFill="1" applyBorder="1" applyAlignment="1" applyProtection="1">
      <alignment/>
      <protection/>
    </xf>
    <xf numFmtId="165" fontId="2" fillId="0" borderId="0" xfId="0" applyNumberFormat="1" applyFont="1" applyAlignment="1">
      <alignment/>
    </xf>
    <xf numFmtId="0" fontId="6" fillId="0" borderId="0" xfId="0" applyFont="1" applyFill="1" applyAlignment="1">
      <alignment/>
    </xf>
    <xf numFmtId="0" fontId="7" fillId="0" borderId="0" xfId="0" applyFont="1" applyAlignment="1">
      <alignment horizontal="left"/>
    </xf>
    <xf numFmtId="0" fontId="8" fillId="0" borderId="0" xfId="0" applyFont="1" applyAlignment="1">
      <alignment horizontal="left"/>
    </xf>
    <xf numFmtId="165" fontId="9" fillId="0" borderId="0" xfId="0" applyNumberFormat="1" applyFont="1" applyFill="1" applyAlignment="1">
      <alignment horizontal="right"/>
    </xf>
    <xf numFmtId="0" fontId="2" fillId="0" borderId="1" xfId="0" applyFont="1" applyBorder="1" applyAlignment="1">
      <alignment horizontal="center"/>
    </xf>
    <xf numFmtId="0" fontId="6" fillId="0" borderId="1" xfId="0" applyFont="1" applyFill="1" applyBorder="1" applyAlignment="1">
      <alignment/>
    </xf>
    <xf numFmtId="164" fontId="6" fillId="0" borderId="1" xfId="0" applyNumberFormat="1" applyFont="1" applyBorder="1" applyAlignment="1">
      <alignment/>
    </xf>
    <xf numFmtId="0" fontId="6" fillId="0" borderId="0" xfId="0" applyFont="1" applyFill="1" applyBorder="1" applyAlignment="1">
      <alignment/>
    </xf>
    <xf numFmtId="164" fontId="6" fillId="0" borderId="0" xfId="0" applyNumberFormat="1" applyFont="1" applyBorder="1" applyAlignment="1">
      <alignment/>
    </xf>
    <xf numFmtId="0" fontId="3" fillId="0" borderId="0" xfId="0" applyFont="1" applyFill="1" applyBorder="1" applyAlignment="1">
      <alignment horizontal="right"/>
    </xf>
    <xf numFmtId="0" fontId="14" fillId="0" borderId="0" xfId="0" applyFont="1" applyBorder="1" applyAlignment="1">
      <alignment horizontal="center"/>
    </xf>
    <xf numFmtId="0" fontId="4" fillId="0" borderId="0" xfId="0" applyFont="1" applyBorder="1" applyAlignment="1">
      <alignment/>
    </xf>
    <xf numFmtId="0" fontId="2" fillId="0" borderId="0" xfId="0" applyFont="1" applyBorder="1" applyAlignment="1">
      <alignment horizontal="right"/>
    </xf>
    <xf numFmtId="0" fontId="3" fillId="0" borderId="0" xfId="0" applyFont="1" applyBorder="1" applyAlignment="1">
      <alignment horizontal="right"/>
    </xf>
    <xf numFmtId="0" fontId="17" fillId="0" borderId="0" xfId="0" applyFont="1" applyBorder="1" applyAlignment="1">
      <alignment horizontal="left"/>
    </xf>
    <xf numFmtId="0" fontId="3" fillId="0" borderId="0" xfId="0" applyFont="1" applyFill="1" applyBorder="1" applyAlignment="1">
      <alignment horizontal="center"/>
    </xf>
    <xf numFmtId="0" fontId="18" fillId="0" borderId="0" xfId="0" applyFont="1" applyBorder="1" applyAlignment="1">
      <alignment/>
    </xf>
    <xf numFmtId="0" fontId="19" fillId="0" borderId="0" xfId="0" applyFont="1" applyBorder="1" applyAlignment="1">
      <alignment horizontal="center"/>
    </xf>
    <xf numFmtId="167" fontId="14" fillId="0" borderId="0" xfId="16" applyFont="1" applyFill="1" applyBorder="1" applyAlignment="1" applyProtection="1">
      <alignment/>
      <protection/>
    </xf>
    <xf numFmtId="167" fontId="19" fillId="0" borderId="0" xfId="16" applyFont="1" applyFill="1" applyBorder="1" applyAlignment="1" applyProtection="1">
      <alignment/>
      <protection/>
    </xf>
    <xf numFmtId="0" fontId="20" fillId="0" borderId="0" xfId="0" applyFont="1" applyAlignment="1">
      <alignment/>
    </xf>
    <xf numFmtId="0" fontId="21" fillId="0" borderId="0" xfId="0" applyFont="1" applyBorder="1" applyAlignment="1">
      <alignment/>
    </xf>
    <xf numFmtId="167" fontId="9" fillId="0" borderId="0" xfId="16" applyFont="1" applyFill="1" applyBorder="1" applyAlignment="1" applyProtection="1">
      <alignment/>
      <protection/>
    </xf>
    <xf numFmtId="167" fontId="8" fillId="0" borderId="0" xfId="16" applyFont="1" applyFill="1" applyBorder="1" applyAlignment="1" applyProtection="1">
      <alignment/>
      <protection/>
    </xf>
    <xf numFmtId="0" fontId="14" fillId="0" borderId="0" xfId="0" applyFont="1" applyBorder="1" applyAlignment="1">
      <alignment/>
    </xf>
    <xf numFmtId="0" fontId="7" fillId="0" borderId="0" xfId="0" applyFont="1" applyBorder="1" applyAlignment="1">
      <alignment horizontal="center"/>
    </xf>
    <xf numFmtId="167" fontId="3" fillId="0" borderId="0" xfId="16" applyFont="1" applyFill="1" applyBorder="1" applyAlignment="1" applyProtection="1">
      <alignment/>
      <protection/>
    </xf>
    <xf numFmtId="167" fontId="7" fillId="0" borderId="0" xfId="16" applyFont="1" applyFill="1" applyBorder="1" applyAlignment="1" applyProtection="1">
      <alignment/>
      <protection/>
    </xf>
    <xf numFmtId="0" fontId="17" fillId="0" borderId="0" xfId="0" applyFont="1" applyBorder="1" applyAlignment="1">
      <alignment/>
    </xf>
    <xf numFmtId="0" fontId="2" fillId="0" borderId="2" xfId="0" applyFont="1" applyBorder="1" applyAlignment="1">
      <alignment/>
    </xf>
    <xf numFmtId="0" fontId="17" fillId="0" borderId="2" xfId="0" applyFont="1" applyBorder="1" applyAlignment="1">
      <alignment/>
    </xf>
    <xf numFmtId="0" fontId="7" fillId="0" borderId="2" xfId="0" applyFont="1" applyBorder="1" applyAlignment="1">
      <alignment horizontal="center"/>
    </xf>
    <xf numFmtId="167" fontId="3" fillId="0" borderId="2" xfId="16" applyFont="1" applyFill="1" applyBorder="1" applyAlignment="1" applyProtection="1">
      <alignment horizontal="center"/>
      <protection/>
    </xf>
    <xf numFmtId="167" fontId="7" fillId="0" borderId="2" xfId="16" applyFont="1" applyFill="1" applyBorder="1" applyAlignment="1" applyProtection="1">
      <alignment/>
      <protection/>
    </xf>
    <xf numFmtId="167" fontId="6" fillId="0" borderId="0" xfId="0" applyNumberFormat="1" applyFont="1" applyAlignment="1">
      <alignment/>
    </xf>
    <xf numFmtId="0" fontId="4" fillId="0" borderId="0" xfId="0" applyFont="1" applyAlignment="1">
      <alignment/>
    </xf>
    <xf numFmtId="0" fontId="3" fillId="0" borderId="0" xfId="0" applyFont="1" applyAlignment="1">
      <alignment horizontal="center" vertical="center" wrapText="1"/>
    </xf>
    <xf numFmtId="0" fontId="6" fillId="0" borderId="0" xfId="19" applyFont="1">
      <alignment/>
      <protection/>
    </xf>
    <xf numFmtId="0" fontId="7" fillId="0" borderId="0" xfId="19" applyFont="1" applyBorder="1" applyAlignment="1">
      <alignment horizontal="left"/>
      <protection/>
    </xf>
    <xf numFmtId="0" fontId="2" fillId="0" borderId="0" xfId="19" applyFont="1" applyBorder="1">
      <alignment/>
      <protection/>
    </xf>
    <xf numFmtId="0" fontId="7" fillId="0" borderId="0" xfId="19" applyFont="1" applyBorder="1" applyAlignment="1">
      <alignment horizontal="right"/>
      <protection/>
    </xf>
    <xf numFmtId="0" fontId="8" fillId="0" borderId="0" xfId="19" applyFont="1" applyAlignment="1">
      <alignment horizontal="left"/>
      <protection/>
    </xf>
    <xf numFmtId="0" fontId="7" fillId="0" borderId="0" xfId="19" applyFont="1" applyBorder="1" applyAlignment="1">
      <alignment/>
      <protection/>
    </xf>
    <xf numFmtId="0" fontId="9" fillId="0" borderId="0" xfId="19" applyFont="1" applyBorder="1" applyAlignment="1">
      <alignment horizontal="right"/>
      <protection/>
    </xf>
    <xf numFmtId="165" fontId="9" fillId="0" borderId="0" xfId="15" applyNumberFormat="1" applyFont="1" applyFill="1" applyBorder="1" applyAlignment="1" applyProtection="1">
      <alignment/>
      <protection/>
    </xf>
    <xf numFmtId="0" fontId="8" fillId="0" borderId="1" xfId="19" applyFont="1" applyBorder="1" applyAlignment="1">
      <alignment horizontal="left"/>
      <protection/>
    </xf>
    <xf numFmtId="165" fontId="2" fillId="0" borderId="1" xfId="15" applyNumberFormat="1" applyFont="1" applyFill="1" applyBorder="1" applyAlignment="1" applyProtection="1">
      <alignment/>
      <protection/>
    </xf>
    <xf numFmtId="0" fontId="2" fillId="0" borderId="1" xfId="19" applyFont="1" applyBorder="1">
      <alignment/>
      <protection/>
    </xf>
    <xf numFmtId="0" fontId="8" fillId="0" borderId="0" xfId="19" applyFont="1" applyBorder="1" applyAlignment="1">
      <alignment horizontal="left"/>
      <protection/>
    </xf>
    <xf numFmtId="0" fontId="7" fillId="0" borderId="0" xfId="19" applyFont="1" applyBorder="1" applyAlignment="1">
      <alignment horizontal="center"/>
      <protection/>
    </xf>
    <xf numFmtId="0" fontId="8" fillId="0" borderId="0" xfId="19" applyFont="1" applyBorder="1">
      <alignment/>
      <protection/>
    </xf>
    <xf numFmtId="0" fontId="3" fillId="0" borderId="2" xfId="0" applyFont="1" applyBorder="1" applyAlignment="1">
      <alignment horizontal="center" vertical="center" wrapText="1"/>
    </xf>
    <xf numFmtId="0" fontId="2" fillId="0" borderId="2" xfId="19" applyFont="1" applyBorder="1">
      <alignment/>
      <protection/>
    </xf>
    <xf numFmtId="0" fontId="2" fillId="0" borderId="0" xfId="19" applyFont="1">
      <alignment/>
      <protection/>
    </xf>
    <xf numFmtId="14" fontId="3" fillId="0" borderId="0" xfId="0" applyNumberFormat="1" applyFont="1" applyBorder="1" applyAlignment="1">
      <alignment horizontal="center"/>
    </xf>
    <xf numFmtId="0" fontId="5" fillId="0" borderId="0" xfId="19" applyFont="1">
      <alignment/>
      <protection/>
    </xf>
    <xf numFmtId="165" fontId="5" fillId="0" borderId="0" xfId="19" applyNumberFormat="1" applyFont="1">
      <alignment/>
      <protection/>
    </xf>
    <xf numFmtId="165" fontId="6" fillId="0" borderId="0" xfId="19" applyNumberFormat="1" applyFont="1">
      <alignment/>
      <protection/>
    </xf>
    <xf numFmtId="0" fontId="5" fillId="0" borderId="2" xfId="0" applyFont="1" applyBorder="1" applyAlignment="1">
      <alignment/>
    </xf>
    <xf numFmtId="0" fontId="3" fillId="0" borderId="2" xfId="0" applyFont="1" applyBorder="1" applyAlignment="1">
      <alignment/>
    </xf>
    <xf numFmtId="0" fontId="5" fillId="0" borderId="2" xfId="19" applyFont="1" applyBorder="1">
      <alignment/>
      <protection/>
    </xf>
    <xf numFmtId="0" fontId="5" fillId="0" borderId="0" xfId="0" applyFont="1" applyAlignment="1">
      <alignment horizontal="left"/>
    </xf>
    <xf numFmtId="165" fontId="6" fillId="0" borderId="0" xfId="15" applyNumberFormat="1" applyFont="1" applyFill="1" applyBorder="1" applyAlignment="1" applyProtection="1">
      <alignment horizontal="right"/>
      <protection/>
    </xf>
    <xf numFmtId="165" fontId="7" fillId="0" borderId="0" xfId="15" applyNumberFormat="1" applyFont="1" applyFill="1" applyBorder="1" applyAlignment="1" applyProtection="1">
      <alignment horizontal="right"/>
      <protection/>
    </xf>
    <xf numFmtId="165" fontId="9" fillId="0" borderId="0" xfId="15" applyNumberFormat="1" applyFont="1" applyFill="1" applyBorder="1" applyAlignment="1" applyProtection="1">
      <alignment horizontal="right"/>
      <protection/>
    </xf>
    <xf numFmtId="165" fontId="8" fillId="0" borderId="0" xfId="15" applyNumberFormat="1" applyFont="1" applyFill="1" applyBorder="1" applyAlignment="1" applyProtection="1">
      <alignment horizontal="right"/>
      <protection/>
    </xf>
    <xf numFmtId="0" fontId="5" fillId="0" borderId="1" xfId="0" applyFont="1" applyBorder="1" applyAlignment="1">
      <alignment horizontal="left"/>
    </xf>
    <xf numFmtId="165" fontId="6" fillId="0" borderId="1" xfId="15" applyNumberFormat="1" applyFont="1" applyFill="1" applyBorder="1" applyAlignment="1" applyProtection="1">
      <alignment/>
      <protection/>
    </xf>
    <xf numFmtId="165" fontId="6" fillId="0" borderId="1" xfId="15" applyNumberFormat="1" applyFont="1" applyFill="1" applyBorder="1" applyAlignment="1" applyProtection="1">
      <alignment horizontal="right"/>
      <protection/>
    </xf>
    <xf numFmtId="0" fontId="4" fillId="0" borderId="0" xfId="0" applyFont="1" applyBorder="1" applyAlignment="1">
      <alignment horizontal="center"/>
    </xf>
    <xf numFmtId="0" fontId="3" fillId="0" borderId="2" xfId="0" applyFont="1" applyBorder="1" applyAlignment="1">
      <alignment horizontal="left"/>
    </xf>
    <xf numFmtId="168" fontId="3" fillId="0" borderId="0" xfId="15" applyNumberFormat="1" applyFont="1" applyFill="1" applyBorder="1" applyAlignment="1" applyProtection="1">
      <alignment horizontal="right"/>
      <protection/>
    </xf>
    <xf numFmtId="165" fontId="2" fillId="0" borderId="2" xfId="15" applyNumberFormat="1" applyFont="1" applyFill="1" applyBorder="1" applyAlignment="1" applyProtection="1">
      <alignment/>
      <protection/>
    </xf>
    <xf numFmtId="165" fontId="2" fillId="0" borderId="0" xfId="15" applyNumberFormat="1" applyFont="1" applyFill="1" applyBorder="1" applyAlignment="1" applyProtection="1">
      <alignment horizontal="justify" wrapText="1"/>
      <protection/>
    </xf>
    <xf numFmtId="165" fontId="2" fillId="0" borderId="0" xfId="15" applyNumberFormat="1" applyFont="1" applyFill="1" applyBorder="1" applyAlignment="1" applyProtection="1">
      <alignment horizontal="right" wrapText="1"/>
      <protection/>
    </xf>
    <xf numFmtId="165" fontId="3" fillId="0" borderId="2" xfId="15" applyNumberFormat="1" applyFont="1" applyFill="1" applyBorder="1" applyAlignment="1" applyProtection="1">
      <alignment horizontal="justify" wrapText="1"/>
      <protection/>
    </xf>
    <xf numFmtId="165" fontId="2" fillId="0" borderId="2" xfId="15" applyNumberFormat="1" applyFont="1" applyFill="1" applyBorder="1" applyAlignment="1" applyProtection="1">
      <alignment horizontal="justify" wrapText="1"/>
      <protection/>
    </xf>
    <xf numFmtId="0" fontId="3" fillId="0" borderId="0" xfId="0" applyFont="1" applyAlignment="1">
      <alignment horizontal="justify" wrapText="1"/>
    </xf>
    <xf numFmtId="0" fontId="2" fillId="0" borderId="0" xfId="0" applyFont="1" applyAlignment="1">
      <alignment horizontal="justify" wrapText="1"/>
    </xf>
    <xf numFmtId="165" fontId="2" fillId="0" borderId="0" xfId="15" applyNumberFormat="1" applyFont="1" applyFill="1" applyBorder="1" applyAlignment="1" applyProtection="1">
      <alignment horizontal="right" vertical="top" wrapText="1"/>
      <protection/>
    </xf>
    <xf numFmtId="0" fontId="3" fillId="0" borderId="2" xfId="0" applyFont="1" applyBorder="1" applyAlignment="1">
      <alignment/>
    </xf>
    <xf numFmtId="169" fontId="2" fillId="0" borderId="0" xfId="15" applyNumberFormat="1" applyFont="1" applyFill="1" applyBorder="1" applyAlignment="1" applyProtection="1">
      <alignment/>
      <protection/>
    </xf>
    <xf numFmtId="0" fontId="3" fillId="0" borderId="2" xfId="0" applyFont="1" applyBorder="1" applyAlignment="1">
      <alignment horizontal="right" wrapText="1"/>
    </xf>
    <xf numFmtId="165" fontId="3" fillId="0" borderId="2" xfId="15" applyNumberFormat="1" applyFont="1" applyFill="1" applyBorder="1" applyAlignment="1" applyProtection="1">
      <alignment horizontal="right" wrapText="1"/>
      <protection/>
    </xf>
    <xf numFmtId="165" fontId="3" fillId="0" borderId="0" xfId="15" applyNumberFormat="1" applyFont="1" applyFill="1" applyBorder="1" applyAlignment="1" applyProtection="1">
      <alignment horizontal="right" wrapText="1"/>
      <protection/>
    </xf>
    <xf numFmtId="0" fontId="3" fillId="0" borderId="0" xfId="0" applyFont="1" applyAlignment="1">
      <alignment horizontal="right" wrapText="1"/>
    </xf>
    <xf numFmtId="165" fontId="0" fillId="0" borderId="0" xfId="15" applyNumberFormat="1" applyFont="1" applyFill="1" applyBorder="1" applyAlignment="1" applyProtection="1">
      <alignment/>
      <protection/>
    </xf>
    <xf numFmtId="0" fontId="3" fillId="0" borderId="3" xfId="0" applyFont="1" applyBorder="1" applyAlignment="1">
      <alignment horizontal="left"/>
    </xf>
    <xf numFmtId="0" fontId="3" fillId="0" borderId="4" xfId="0" applyFont="1" applyBorder="1" applyAlignment="1">
      <alignment horizontal="left"/>
    </xf>
    <xf numFmtId="165" fontId="3" fillId="0" borderId="4" xfId="15" applyNumberFormat="1" applyFont="1" applyFill="1" applyBorder="1" applyAlignment="1" applyProtection="1">
      <alignment horizontal="right"/>
      <protection/>
    </xf>
    <xf numFmtId="164" fontId="0" fillId="0" borderId="0" xfId="15" applyFont="1" applyFill="1" applyBorder="1" applyAlignment="1" applyProtection="1">
      <alignment/>
      <protection/>
    </xf>
    <xf numFmtId="164" fontId="2" fillId="0" borderId="0" xfId="15" applyFont="1" applyFill="1" applyBorder="1" applyAlignment="1" applyProtection="1">
      <alignment/>
      <protection/>
    </xf>
    <xf numFmtId="164" fontId="3" fillId="0" borderId="0" xfId="15" applyFont="1" applyFill="1" applyBorder="1" applyAlignment="1" applyProtection="1">
      <alignment/>
      <protection/>
    </xf>
    <xf numFmtId="0" fontId="3" fillId="0" borderId="0" xfId="0" applyFont="1" applyBorder="1" applyAlignment="1">
      <alignment horizontal="left"/>
    </xf>
    <xf numFmtId="0" fontId="3" fillId="0" borderId="0" xfId="0" applyFont="1" applyBorder="1" applyAlignment="1">
      <alignment/>
    </xf>
    <xf numFmtId="0" fontId="4" fillId="0" borderId="0" xfId="0" applyFont="1" applyAlignment="1">
      <alignment horizontal="left"/>
    </xf>
    <xf numFmtId="165" fontId="2" fillId="0" borderId="0" xfId="15" applyNumberFormat="1" applyFont="1" applyFill="1" applyBorder="1" applyAlignment="1" applyProtection="1">
      <alignment horizontal="left"/>
      <protection/>
    </xf>
    <xf numFmtId="0" fontId="2" fillId="0" borderId="0" xfId="0" applyFont="1" applyBorder="1" applyAlignment="1">
      <alignment horizontal="left"/>
    </xf>
    <xf numFmtId="0" fontId="7" fillId="0" borderId="2" xfId="0" applyFont="1" applyBorder="1" applyAlignment="1">
      <alignment horizontal="center" vertical="center"/>
    </xf>
    <xf numFmtId="0" fontId="16" fillId="0" borderId="2" xfId="0" applyFont="1" applyBorder="1" applyAlignment="1">
      <alignment horizontal="center" vertical="center" wrapText="1"/>
    </xf>
    <xf numFmtId="0" fontId="7" fillId="0" borderId="2" xfId="0" applyFont="1" applyFill="1" applyBorder="1" applyAlignment="1">
      <alignment horizontal="right" vertical="center" wrapText="1"/>
    </xf>
    <xf numFmtId="0" fontId="5" fillId="0" borderId="0" xfId="19" applyFont="1" applyBorder="1" applyAlignment="1">
      <alignment horizontal="center"/>
      <protection/>
    </xf>
    <xf numFmtId="0" fontId="14" fillId="0" borderId="0" xfId="19" applyFont="1" applyBorder="1" applyAlignment="1">
      <alignment horizontal="center"/>
      <protection/>
    </xf>
    <xf numFmtId="0" fontId="3" fillId="0" borderId="0" xfId="0" applyFont="1" applyBorder="1" applyAlignment="1">
      <alignment horizontal="center"/>
    </xf>
    <xf numFmtId="165" fontId="4" fillId="0" borderId="0" xfId="15" applyNumberFormat="1" applyFont="1" applyFill="1" applyBorder="1" applyAlignment="1" applyProtection="1">
      <alignment horizontal="right"/>
      <protection/>
    </xf>
    <xf numFmtId="165" fontId="3" fillId="0" borderId="0" xfId="15" applyNumberFormat="1" applyFont="1" applyFill="1" applyBorder="1" applyAlignment="1" applyProtection="1">
      <alignment horizontal="center"/>
      <protection/>
    </xf>
    <xf numFmtId="0" fontId="3" fillId="0" borderId="2" xfId="0" applyFont="1" applyBorder="1" applyAlignment="1">
      <alignment horizontal="center"/>
    </xf>
    <xf numFmtId="165" fontId="14" fillId="0" borderId="0" xfId="0" applyNumberFormat="1" applyFont="1" applyBorder="1" applyAlignment="1">
      <alignment horizont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3" fillId="0" borderId="1" xfId="0" applyNumberFormat="1" applyFont="1" applyBorder="1" applyAlignment="1">
      <alignment horizontal="right" vertical="center"/>
    </xf>
    <xf numFmtId="14" fontId="3" fillId="0" borderId="1" xfId="0" applyNumberFormat="1" applyFont="1" applyBorder="1" applyAlignment="1">
      <alignment horizontal="right" vertical="center"/>
    </xf>
    <xf numFmtId="165" fontId="9" fillId="0" borderId="0" xfId="0" applyNumberFormat="1" applyFont="1" applyBorder="1" applyAlignment="1">
      <alignment horizontal="right"/>
    </xf>
    <xf numFmtId="0" fontId="3" fillId="0" borderId="3" xfId="0" applyFont="1" applyBorder="1" applyAlignment="1">
      <alignment horizontal="right"/>
    </xf>
    <xf numFmtId="165" fontId="5" fillId="0" borderId="0" xfId="0" applyNumberFormat="1" applyFont="1" applyBorder="1" applyAlignment="1">
      <alignment horizontal="center"/>
    </xf>
    <xf numFmtId="165" fontId="3" fillId="0" borderId="0" xfId="0" applyNumberFormat="1" applyFont="1" applyBorder="1" applyAlignment="1">
      <alignment horizontal="center"/>
    </xf>
    <xf numFmtId="0" fontId="3" fillId="0" borderId="1" xfId="0" applyFont="1" applyBorder="1" applyAlignment="1">
      <alignment horizontal="center" vertical="center"/>
    </xf>
    <xf numFmtId="49" fontId="3"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165" fontId="4" fillId="0" borderId="0" xfId="15" applyNumberFormat="1" applyFont="1" applyFill="1" applyBorder="1" applyAlignment="1" applyProtection="1">
      <alignment horizontal="center"/>
      <protection/>
    </xf>
    <xf numFmtId="0" fontId="5" fillId="0" borderId="0" xfId="0" applyFont="1" applyBorder="1" applyAlignment="1">
      <alignment horizontal="center"/>
    </xf>
    <xf numFmtId="0" fontId="2" fillId="0" borderId="0" xfId="0" applyFont="1" applyBorder="1" applyAlignment="1">
      <alignment horizontal="right" wrapText="1"/>
    </xf>
    <xf numFmtId="0" fontId="3" fillId="0" borderId="2" xfId="0" applyFont="1" applyBorder="1" applyAlignment="1">
      <alignment horizontal="center" vertical="center"/>
    </xf>
    <xf numFmtId="0" fontId="7" fillId="0" borderId="2" xfId="0" applyFont="1" applyBorder="1" applyAlignment="1">
      <alignment horizontal="center" vertical="center" wrapText="1"/>
    </xf>
    <xf numFmtId="0" fontId="3" fillId="0" borderId="2" xfId="0" applyFont="1" applyBorder="1" applyAlignment="1">
      <alignment horizontal="right" vertical="center" wrapText="1"/>
    </xf>
    <xf numFmtId="0" fontId="4" fillId="0" borderId="0" xfId="0" applyFont="1" applyBorder="1" applyAlignment="1">
      <alignment horizontal="right"/>
    </xf>
    <xf numFmtId="0" fontId="3" fillId="0" borderId="0" xfId="0" applyFont="1" applyFill="1" applyBorder="1" applyAlignment="1">
      <alignment horizontal="center"/>
    </xf>
    <xf numFmtId="0" fontId="14" fillId="0" borderId="0" xfId="0" applyFont="1" applyBorder="1" applyAlignment="1">
      <alignment horizontal="center"/>
    </xf>
    <xf numFmtId="0" fontId="7" fillId="0" borderId="0" xfId="19" applyFont="1" applyBorder="1" applyAlignment="1">
      <alignment horizontal="left"/>
      <protection/>
    </xf>
    <xf numFmtId="37" fontId="9" fillId="0" borderId="1" xfId="19" applyNumberFormat="1" applyFont="1" applyBorder="1" applyAlignment="1">
      <alignment horizontal="right"/>
      <protection/>
    </xf>
    <xf numFmtId="165" fontId="3" fillId="0" borderId="0" xfId="15" applyNumberFormat="1" applyFont="1" applyFill="1" applyBorder="1" applyAlignment="1" applyProtection="1">
      <alignment horizontal="right"/>
      <protection/>
    </xf>
    <xf numFmtId="0" fontId="2" fillId="0" borderId="0" xfId="0" applyFont="1" applyBorder="1" applyAlignment="1">
      <alignment horizontal="left" wrapText="1"/>
    </xf>
    <xf numFmtId="0" fontId="2" fillId="0" borderId="0" xfId="0" applyFont="1" applyBorder="1" applyAlignment="1">
      <alignment wrapText="1"/>
    </xf>
    <xf numFmtId="165" fontId="3" fillId="0" borderId="3" xfId="15" applyNumberFormat="1" applyFont="1" applyFill="1" applyBorder="1" applyAlignment="1" applyProtection="1">
      <alignment horizontal="center"/>
      <protection/>
    </xf>
    <xf numFmtId="0" fontId="3" fillId="0" borderId="2" xfId="0" applyFont="1" applyBorder="1" applyAlignment="1">
      <alignment horizontal="left"/>
    </xf>
    <xf numFmtId="165" fontId="3" fillId="0" borderId="2" xfId="15" applyNumberFormat="1" applyFont="1" applyFill="1" applyBorder="1" applyAlignment="1" applyProtection="1">
      <alignment horizontal="center"/>
      <protection/>
    </xf>
    <xf numFmtId="0" fontId="3" fillId="0" borderId="2" xfId="0" applyFont="1" applyBorder="1" applyAlignment="1">
      <alignment horizontal="left" wrapText="1"/>
    </xf>
    <xf numFmtId="0" fontId="3" fillId="0" borderId="1" xfId="0" applyFont="1" applyBorder="1" applyAlignment="1">
      <alignment horizontal="left"/>
    </xf>
    <xf numFmtId="0" fontId="3" fillId="0" borderId="0" xfId="0" applyFont="1" applyBorder="1" applyAlignment="1">
      <alignment horizontal="left" wrapText="1"/>
    </xf>
  </cellXfs>
  <cellStyles count="7">
    <cellStyle name="Normal" xfId="0"/>
    <cellStyle name="Comma" xfId="15"/>
    <cellStyle name="Comma [0]" xfId="16"/>
    <cellStyle name="Currency" xfId="17"/>
    <cellStyle name="Currency [0]" xfId="18"/>
    <cellStyle name="Normal_4.BS&amp;BLUMV VietNam"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36"/>
  <sheetViews>
    <sheetView tabSelected="1" workbookViewId="0" topLeftCell="A90">
      <selection activeCell="F121" sqref="F121"/>
    </sheetView>
  </sheetViews>
  <sheetFormatPr defaultColWidth="9.140625" defaultRowHeight="12.75"/>
  <cols>
    <col min="1" max="1" width="3.421875" style="9" customWidth="1"/>
    <col min="2" max="2" width="38.57421875" style="10" customWidth="1"/>
    <col min="3" max="3" width="5.421875" style="11" customWidth="1"/>
    <col min="4" max="4" width="7.7109375" style="11" customWidth="1"/>
    <col min="5" max="5" width="18.28125" style="12" customWidth="1"/>
    <col min="6" max="6" width="17.7109375" style="10" customWidth="1"/>
    <col min="7" max="16384" width="10.140625" style="10" customWidth="1"/>
  </cols>
  <sheetData>
    <row r="1" spans="1:6" s="19" customFormat="1" ht="18" customHeight="1">
      <c r="A1" s="14" t="s">
        <v>6</v>
      </c>
      <c r="B1" s="14"/>
      <c r="C1" s="15"/>
      <c r="D1" s="16"/>
      <c r="E1" s="17"/>
      <c r="F1" s="17" t="s">
        <v>7</v>
      </c>
    </row>
    <row r="2" spans="1:6" s="19" customFormat="1" ht="14.25" customHeight="1">
      <c r="A2" s="19" t="s">
        <v>8</v>
      </c>
      <c r="C2" s="16"/>
      <c r="D2" s="20"/>
      <c r="E2" s="21"/>
      <c r="F2" s="21" t="s">
        <v>9</v>
      </c>
    </row>
    <row r="3" spans="1:6" s="19" customFormat="1" ht="14.25" customHeight="1">
      <c r="A3" s="19" t="s">
        <v>10</v>
      </c>
      <c r="C3" s="16"/>
      <c r="D3" s="20"/>
      <c r="E3" s="22"/>
      <c r="F3" s="21"/>
    </row>
    <row r="4" spans="1:6" ht="3.75" customHeight="1">
      <c r="A4" s="23"/>
      <c r="B4" s="24"/>
      <c r="C4" s="25"/>
      <c r="D4" s="25"/>
      <c r="E4" s="26"/>
      <c r="F4" s="24"/>
    </row>
    <row r="5" spans="2:6" ht="19.5" customHeight="1">
      <c r="B5" s="27"/>
      <c r="C5" s="28"/>
      <c r="D5" s="28"/>
      <c r="E5" s="223" t="s">
        <v>11</v>
      </c>
      <c r="F5" s="223"/>
    </row>
    <row r="6" spans="2:6" ht="24.75" customHeight="1">
      <c r="B6" s="224" t="s">
        <v>12</v>
      </c>
      <c r="C6" s="224"/>
      <c r="D6" s="224"/>
      <c r="E6" s="224"/>
      <c r="F6" s="224"/>
    </row>
    <row r="7" spans="2:6" ht="15.75" customHeight="1">
      <c r="B7" s="225" t="s">
        <v>13</v>
      </c>
      <c r="C7" s="225"/>
      <c r="D7" s="225"/>
      <c r="E7" s="225"/>
      <c r="F7" s="225"/>
    </row>
    <row r="8" spans="1:6" s="1" customFormat="1" ht="15" customHeight="1">
      <c r="A8" s="3"/>
      <c r="C8" s="29"/>
      <c r="D8" s="29"/>
      <c r="E8" s="4"/>
      <c r="F8" s="30" t="s">
        <v>14</v>
      </c>
    </row>
    <row r="9" spans="1:6" s="1" customFormat="1" ht="5.25" customHeight="1">
      <c r="A9" s="3"/>
      <c r="C9" s="29"/>
      <c r="D9" s="29"/>
      <c r="E9" s="4"/>
      <c r="F9" s="31"/>
    </row>
    <row r="10" spans="1:6" s="1" customFormat="1" ht="14.25" customHeight="1">
      <c r="A10" s="3"/>
      <c r="B10" s="226" t="s">
        <v>15</v>
      </c>
      <c r="C10" s="218" t="s">
        <v>16</v>
      </c>
      <c r="D10" s="219" t="s">
        <v>17</v>
      </c>
      <c r="E10" s="227" t="s">
        <v>18</v>
      </c>
      <c r="F10" s="228" t="s">
        <v>19</v>
      </c>
    </row>
    <row r="11" spans="1:6" s="1" customFormat="1" ht="14.25" customHeight="1">
      <c r="A11" s="32"/>
      <c r="B11" s="226"/>
      <c r="C11" s="218"/>
      <c r="D11" s="219"/>
      <c r="E11" s="227"/>
      <c r="F11" s="228"/>
    </row>
    <row r="12" spans="1:5" s="1" customFormat="1" ht="3" customHeight="1">
      <c r="A12" s="3"/>
      <c r="C12" s="29"/>
      <c r="D12" s="29"/>
      <c r="E12" s="4"/>
    </row>
    <row r="13" spans="1:6" s="1" customFormat="1" ht="16.5" customHeight="1">
      <c r="A13" s="3" t="s">
        <v>20</v>
      </c>
      <c r="B13" s="3" t="s">
        <v>21</v>
      </c>
      <c r="C13" s="33">
        <v>100</v>
      </c>
      <c r="D13" s="29"/>
      <c r="E13" s="34">
        <v>141237210295</v>
      </c>
      <c r="F13" s="34">
        <v>122627478707</v>
      </c>
    </row>
    <row r="14" spans="1:6" s="1" customFormat="1" ht="16.5" customHeight="1">
      <c r="A14" s="3" t="s">
        <v>22</v>
      </c>
      <c r="B14" s="3" t="s">
        <v>23</v>
      </c>
      <c r="C14" s="33">
        <v>110</v>
      </c>
      <c r="D14" s="36">
        <v>3</v>
      </c>
      <c r="E14" s="34">
        <v>34270719450</v>
      </c>
      <c r="F14" s="34">
        <v>19127234881</v>
      </c>
    </row>
    <row r="15" spans="1:6" s="1" customFormat="1" ht="15">
      <c r="A15" s="1" t="s">
        <v>24</v>
      </c>
      <c r="B15" s="1" t="s">
        <v>25</v>
      </c>
      <c r="C15" s="37">
        <v>111</v>
      </c>
      <c r="D15" s="38"/>
      <c r="E15" s="39">
        <v>1318272176</v>
      </c>
      <c r="F15" s="39">
        <v>698984634</v>
      </c>
    </row>
    <row r="16" spans="1:6" s="1" customFormat="1" ht="15">
      <c r="A16" s="1" t="s">
        <v>26</v>
      </c>
      <c r="B16" s="1" t="s">
        <v>27</v>
      </c>
      <c r="C16" s="37">
        <v>112</v>
      </c>
      <c r="D16" s="38"/>
      <c r="E16" s="39">
        <v>32952447274</v>
      </c>
      <c r="F16" s="39">
        <v>18428250247</v>
      </c>
    </row>
    <row r="17" spans="1:6" s="1" customFormat="1" ht="3" customHeight="1">
      <c r="A17" s="3"/>
      <c r="C17" s="37"/>
      <c r="D17" s="36"/>
      <c r="E17" s="34">
        <v>58049480</v>
      </c>
      <c r="F17" s="39"/>
    </row>
    <row r="18" spans="1:6" s="1" customFormat="1" ht="15">
      <c r="A18" s="3" t="s">
        <v>28</v>
      </c>
      <c r="B18" s="3" t="s">
        <v>29</v>
      </c>
      <c r="C18" s="33">
        <v>120</v>
      </c>
      <c r="D18" s="36"/>
      <c r="E18" s="34">
        <v>17348371800</v>
      </c>
      <c r="F18" s="34">
        <v>22643015591</v>
      </c>
    </row>
    <row r="19" spans="1:6" s="1" customFormat="1" ht="16.5" customHeight="1">
      <c r="A19" s="1" t="s">
        <v>24</v>
      </c>
      <c r="B19" s="1" t="s">
        <v>30</v>
      </c>
      <c r="C19" s="37">
        <v>121</v>
      </c>
      <c r="D19" s="40">
        <v>4</v>
      </c>
      <c r="E19" s="39">
        <v>20003888000</v>
      </c>
      <c r="F19" s="39">
        <v>25616741991</v>
      </c>
    </row>
    <row r="20" spans="1:6" s="1" customFormat="1" ht="16.5" customHeight="1">
      <c r="A20" s="1" t="s">
        <v>26</v>
      </c>
      <c r="B20" s="1" t="s">
        <v>31</v>
      </c>
      <c r="C20" s="37">
        <v>129</v>
      </c>
      <c r="D20" s="40">
        <v>5</v>
      </c>
      <c r="E20" s="39">
        <v>-2655516200</v>
      </c>
      <c r="F20" s="39">
        <v>-2973726400</v>
      </c>
    </row>
    <row r="21" spans="1:6" s="1" customFormat="1" ht="3" customHeight="1">
      <c r="A21" s="3"/>
      <c r="C21" s="37"/>
      <c r="D21" s="36"/>
      <c r="E21" s="34">
        <v>0</v>
      </c>
      <c r="F21" s="39"/>
    </row>
    <row r="22" spans="1:6" s="1" customFormat="1" ht="16.5" customHeight="1">
      <c r="A22" s="3" t="s">
        <v>32</v>
      </c>
      <c r="B22" s="3" t="s">
        <v>33</v>
      </c>
      <c r="C22" s="33">
        <v>130</v>
      </c>
      <c r="D22" s="36"/>
      <c r="E22" s="34">
        <v>42703671147</v>
      </c>
      <c r="F22" s="34">
        <v>34496348704</v>
      </c>
    </row>
    <row r="23" spans="1:6" s="1" customFormat="1" ht="16.5" customHeight="1">
      <c r="A23" s="1" t="s">
        <v>24</v>
      </c>
      <c r="B23" s="1" t="s">
        <v>34</v>
      </c>
      <c r="C23" s="37">
        <v>131</v>
      </c>
      <c r="D23" s="41"/>
      <c r="E23" s="39">
        <v>214439120</v>
      </c>
      <c r="F23" s="39">
        <v>214439120</v>
      </c>
    </row>
    <row r="24" spans="1:6" s="8" customFormat="1" ht="16.5" customHeight="1">
      <c r="A24" s="8" t="s">
        <v>26</v>
      </c>
      <c r="B24" s="8" t="s">
        <v>35</v>
      </c>
      <c r="C24" s="42">
        <v>132</v>
      </c>
      <c r="D24" s="41"/>
      <c r="E24" s="39">
        <v>29444957059</v>
      </c>
      <c r="F24" s="39">
        <v>25662750162</v>
      </c>
    </row>
    <row r="25" spans="1:6" s="1" customFormat="1" ht="16.5" customHeight="1">
      <c r="A25" s="1" t="s">
        <v>36</v>
      </c>
      <c r="B25" s="1" t="s">
        <v>37</v>
      </c>
      <c r="C25" s="37">
        <v>133</v>
      </c>
      <c r="D25" s="40"/>
      <c r="E25" s="39">
        <v>3198330860</v>
      </c>
      <c r="F25" s="39"/>
    </row>
    <row r="26" spans="1:6" s="1" customFormat="1" ht="12.75" customHeight="1" hidden="1">
      <c r="A26" s="1" t="s">
        <v>38</v>
      </c>
      <c r="B26" s="1" t="s">
        <v>39</v>
      </c>
      <c r="C26" s="37">
        <v>134</v>
      </c>
      <c r="D26" s="40" t="s">
        <v>40</v>
      </c>
      <c r="E26" s="39">
        <v>0</v>
      </c>
      <c r="F26" s="39"/>
    </row>
    <row r="27" spans="1:6" s="1" customFormat="1" ht="16.5" customHeight="1">
      <c r="A27" s="1" t="s">
        <v>41</v>
      </c>
      <c r="B27" s="43" t="s">
        <v>42</v>
      </c>
      <c r="C27" s="37">
        <v>138</v>
      </c>
      <c r="D27" s="40">
        <v>6</v>
      </c>
      <c r="E27" s="39">
        <v>9845944108</v>
      </c>
      <c r="F27" s="39">
        <v>8619159422</v>
      </c>
    </row>
    <row r="28" spans="1:6" s="1" customFormat="1" ht="12.75" customHeight="1" hidden="1">
      <c r="A28" s="1" t="s">
        <v>43</v>
      </c>
      <c r="B28" s="1" t="s">
        <v>44</v>
      </c>
      <c r="C28" s="37">
        <v>139</v>
      </c>
      <c r="D28" s="40"/>
      <c r="E28" s="34">
        <v>0</v>
      </c>
      <c r="F28" s="39"/>
    </row>
    <row r="29" spans="1:6" s="1" customFormat="1" ht="3.75" customHeight="1">
      <c r="A29" s="3"/>
      <c r="C29" s="37"/>
      <c r="D29" s="36"/>
      <c r="E29" s="34">
        <v>0</v>
      </c>
      <c r="F29" s="39"/>
    </row>
    <row r="30" spans="1:6" s="3" customFormat="1" ht="16.5" customHeight="1">
      <c r="A30" s="3" t="s">
        <v>45</v>
      </c>
      <c r="B30" s="3" t="s">
        <v>46</v>
      </c>
      <c r="C30" s="33">
        <v>140</v>
      </c>
      <c r="D30" s="36"/>
      <c r="E30" s="34">
        <v>508942418</v>
      </c>
      <c r="F30" s="34">
        <v>251212241</v>
      </c>
    </row>
    <row r="31" spans="1:6" s="1" customFormat="1" ht="16.5" customHeight="1">
      <c r="A31" s="1" t="s">
        <v>24</v>
      </c>
      <c r="B31" s="1" t="s">
        <v>46</v>
      </c>
      <c r="C31" s="37">
        <v>141</v>
      </c>
      <c r="D31" s="40"/>
      <c r="E31" s="34">
        <v>508942418</v>
      </c>
      <c r="F31" s="39">
        <v>251212241</v>
      </c>
    </row>
    <row r="32" spans="1:6" s="1" customFormat="1" ht="12.75" customHeight="1" hidden="1">
      <c r="A32" s="1" t="s">
        <v>26</v>
      </c>
      <c r="B32" s="1" t="s">
        <v>47</v>
      </c>
      <c r="C32" s="37">
        <v>149</v>
      </c>
      <c r="D32" s="40"/>
      <c r="E32" s="34">
        <v>0</v>
      </c>
      <c r="F32" s="39"/>
    </row>
    <row r="33" spans="1:6" s="1" customFormat="1" ht="3.75" customHeight="1">
      <c r="A33" s="3"/>
      <c r="C33" s="37"/>
      <c r="D33" s="36"/>
      <c r="E33" s="34">
        <v>0</v>
      </c>
      <c r="F33" s="39"/>
    </row>
    <row r="34" spans="1:6" s="1" customFormat="1" ht="16.5" customHeight="1">
      <c r="A34" s="3" t="s">
        <v>48</v>
      </c>
      <c r="B34" s="3" t="s">
        <v>49</v>
      </c>
      <c r="C34" s="33">
        <v>150</v>
      </c>
      <c r="D34" s="36"/>
      <c r="E34" s="34">
        <v>46405505480</v>
      </c>
      <c r="F34" s="34">
        <v>46109667290</v>
      </c>
    </row>
    <row r="35" spans="1:6" s="1" customFormat="1" ht="16.5" customHeight="1">
      <c r="A35" s="1" t="s">
        <v>24</v>
      </c>
      <c r="B35" s="1" t="s">
        <v>50</v>
      </c>
      <c r="C35" s="37">
        <v>151</v>
      </c>
      <c r="D35" s="40">
        <v>7</v>
      </c>
      <c r="E35" s="39">
        <v>176943714</v>
      </c>
      <c r="F35" s="39">
        <v>240910078</v>
      </c>
    </row>
    <row r="36" spans="1:6" s="1" customFormat="1" ht="16.5" customHeight="1">
      <c r="A36" s="1" t="s">
        <v>26</v>
      </c>
      <c r="B36" s="1" t="s">
        <v>51</v>
      </c>
      <c r="C36" s="37">
        <v>152</v>
      </c>
      <c r="D36" s="38">
        <v>15</v>
      </c>
      <c r="E36" s="39">
        <v>3232596943</v>
      </c>
      <c r="F36" s="44">
        <v>2154804189</v>
      </c>
    </row>
    <row r="37" spans="1:6" s="1" customFormat="1" ht="16.5" customHeight="1" hidden="1">
      <c r="A37" s="1" t="s">
        <v>36</v>
      </c>
      <c r="B37" s="1" t="s">
        <v>52</v>
      </c>
      <c r="C37" s="37">
        <v>153</v>
      </c>
      <c r="D37" s="40" t="s">
        <v>53</v>
      </c>
      <c r="E37" s="39">
        <v>0</v>
      </c>
      <c r="F37" s="39"/>
    </row>
    <row r="38" spans="1:6" s="1" customFormat="1" ht="16.5" customHeight="1">
      <c r="A38" s="1" t="s">
        <v>38</v>
      </c>
      <c r="B38" s="1" t="s">
        <v>49</v>
      </c>
      <c r="C38" s="37">
        <v>159</v>
      </c>
      <c r="D38" s="40">
        <v>8</v>
      </c>
      <c r="E38" s="39">
        <v>42995964823</v>
      </c>
      <c r="F38" s="44">
        <v>43713953023</v>
      </c>
    </row>
    <row r="39" spans="1:6" s="1" customFormat="1" ht="5.25" customHeight="1">
      <c r="A39" s="3"/>
      <c r="C39" s="37"/>
      <c r="D39" s="36"/>
      <c r="E39" s="34">
        <v>0</v>
      </c>
      <c r="F39" s="45"/>
    </row>
    <row r="40" spans="1:6" s="1" customFormat="1" ht="16.5" customHeight="1">
      <c r="A40" s="3" t="s">
        <v>54</v>
      </c>
      <c r="B40" s="3" t="s">
        <v>55</v>
      </c>
      <c r="C40" s="33">
        <v>200</v>
      </c>
      <c r="D40" s="36"/>
      <c r="E40" s="34">
        <v>289909788796</v>
      </c>
      <c r="F40" s="34">
        <v>282071967724</v>
      </c>
    </row>
    <row r="41" spans="1:6" s="1" customFormat="1" ht="12.75" customHeight="1" hidden="1">
      <c r="A41" s="3" t="s">
        <v>22</v>
      </c>
      <c r="B41" s="3" t="s">
        <v>56</v>
      </c>
      <c r="C41" s="33">
        <v>210</v>
      </c>
      <c r="D41" s="36"/>
      <c r="E41" s="34">
        <v>0</v>
      </c>
      <c r="F41" s="34"/>
    </row>
    <row r="42" spans="1:6" s="1" customFormat="1" ht="12.75" customHeight="1" hidden="1">
      <c r="A42" s="1" t="s">
        <v>24</v>
      </c>
      <c r="B42" s="1" t="s">
        <v>57</v>
      </c>
      <c r="C42" s="37">
        <v>211</v>
      </c>
      <c r="D42" s="40" t="s">
        <v>58</v>
      </c>
      <c r="E42" s="34">
        <v>0</v>
      </c>
      <c r="F42" s="39"/>
    </row>
    <row r="43" spans="1:6" s="1" customFormat="1" ht="12.75" customHeight="1" hidden="1">
      <c r="A43" s="1" t="s">
        <v>26</v>
      </c>
      <c r="B43" s="1" t="s">
        <v>59</v>
      </c>
      <c r="C43" s="37">
        <v>212</v>
      </c>
      <c r="D43" s="40" t="s">
        <v>60</v>
      </c>
      <c r="E43" s="34">
        <v>0</v>
      </c>
      <c r="F43" s="39"/>
    </row>
    <row r="44" spans="1:6" s="1" customFormat="1" ht="12.75" customHeight="1" hidden="1">
      <c r="A44" s="1" t="s">
        <v>36</v>
      </c>
      <c r="B44" s="1" t="s">
        <v>61</v>
      </c>
      <c r="C44" s="37">
        <v>213</v>
      </c>
      <c r="D44" s="40" t="s">
        <v>62</v>
      </c>
      <c r="E44" s="34">
        <v>0</v>
      </c>
      <c r="F44" s="39"/>
    </row>
    <row r="45" spans="1:6" s="1" customFormat="1" ht="12.75" customHeight="1" hidden="1">
      <c r="A45" s="1" t="s">
        <v>38</v>
      </c>
      <c r="B45" s="1" t="s">
        <v>63</v>
      </c>
      <c r="C45" s="37">
        <v>218</v>
      </c>
      <c r="D45" s="40" t="s">
        <v>64</v>
      </c>
      <c r="E45" s="34">
        <v>0</v>
      </c>
      <c r="F45" s="39"/>
    </row>
    <row r="46" spans="1:6" s="1" customFormat="1" ht="12.75" customHeight="1" hidden="1">
      <c r="A46" s="1" t="s">
        <v>41</v>
      </c>
      <c r="B46" s="1" t="s">
        <v>65</v>
      </c>
      <c r="C46" s="37">
        <v>219</v>
      </c>
      <c r="D46" s="40"/>
      <c r="E46" s="34">
        <v>0</v>
      </c>
      <c r="F46" s="39"/>
    </row>
    <row r="47" spans="1:6" s="1" customFormat="1" ht="12.75" customHeight="1" hidden="1">
      <c r="A47" s="3"/>
      <c r="B47" s="3"/>
      <c r="C47" s="33"/>
      <c r="D47" s="36"/>
      <c r="E47" s="34">
        <v>0</v>
      </c>
      <c r="F47" s="39"/>
    </row>
    <row r="48" spans="1:6" s="1" customFormat="1" ht="16.5" customHeight="1">
      <c r="A48" s="3" t="s">
        <v>28</v>
      </c>
      <c r="B48" s="3" t="s">
        <v>66</v>
      </c>
      <c r="C48" s="33">
        <v>220</v>
      </c>
      <c r="D48" s="36"/>
      <c r="E48" s="34">
        <v>237385370838</v>
      </c>
      <c r="F48" s="34">
        <v>193012150724</v>
      </c>
    </row>
    <row r="49" spans="1:6" s="1" customFormat="1" ht="16.5" customHeight="1">
      <c r="A49" s="1" t="s">
        <v>24</v>
      </c>
      <c r="B49" s="1" t="s">
        <v>67</v>
      </c>
      <c r="C49" s="37">
        <v>221</v>
      </c>
      <c r="D49" s="40">
        <v>9</v>
      </c>
      <c r="E49" s="39">
        <v>1340536378</v>
      </c>
      <c r="F49" s="39">
        <v>1529622940</v>
      </c>
    </row>
    <row r="50" spans="1:6" s="47" customFormat="1" ht="16.5" customHeight="1">
      <c r="A50" s="46"/>
      <c r="B50" s="47" t="s">
        <v>68</v>
      </c>
      <c r="C50" s="48">
        <v>222</v>
      </c>
      <c r="D50" s="49"/>
      <c r="E50" s="39">
        <v>2055655878</v>
      </c>
      <c r="F50" s="50">
        <v>2055655878</v>
      </c>
    </row>
    <row r="51" spans="1:6" s="47" customFormat="1" ht="16.5" customHeight="1">
      <c r="A51" s="46"/>
      <c r="B51" s="47" t="s">
        <v>69</v>
      </c>
      <c r="C51" s="48">
        <v>223</v>
      </c>
      <c r="D51" s="49"/>
      <c r="E51" s="39">
        <v>-715119500</v>
      </c>
      <c r="F51" s="50">
        <v>-526032938</v>
      </c>
    </row>
    <row r="52" spans="1:6" s="1" customFormat="1" ht="12.75" customHeight="1" hidden="1">
      <c r="A52" s="1" t="s">
        <v>26</v>
      </c>
      <c r="B52" s="1" t="s">
        <v>70</v>
      </c>
      <c r="C52" s="37">
        <v>225</v>
      </c>
      <c r="D52" s="40" t="s">
        <v>71</v>
      </c>
      <c r="E52" s="39">
        <v>0</v>
      </c>
      <c r="F52" s="39">
        <v>0</v>
      </c>
    </row>
    <row r="53" spans="1:6" s="47" customFormat="1" ht="12.75" customHeight="1" hidden="1">
      <c r="A53" s="46"/>
      <c r="B53" s="47" t="s">
        <v>68</v>
      </c>
      <c r="C53" s="48">
        <v>226</v>
      </c>
      <c r="D53" s="49"/>
      <c r="E53" s="39">
        <v>0</v>
      </c>
      <c r="F53" s="50"/>
    </row>
    <row r="54" spans="1:6" s="47" customFormat="1" ht="12.75" customHeight="1" hidden="1">
      <c r="A54" s="46"/>
      <c r="B54" s="47" t="s">
        <v>69</v>
      </c>
      <c r="C54" s="48">
        <v>227</v>
      </c>
      <c r="D54" s="49"/>
      <c r="E54" s="39">
        <v>0</v>
      </c>
      <c r="F54" s="50"/>
    </row>
    <row r="55" spans="1:6" s="1" customFormat="1" ht="16.5" customHeight="1">
      <c r="A55" s="1" t="s">
        <v>36</v>
      </c>
      <c r="B55" s="43" t="s">
        <v>72</v>
      </c>
      <c r="C55" s="37">
        <v>228</v>
      </c>
      <c r="D55" s="40">
        <v>10</v>
      </c>
      <c r="E55" s="39">
        <v>6722222</v>
      </c>
      <c r="F55" s="39">
        <v>12580648</v>
      </c>
    </row>
    <row r="56" spans="1:6" s="47" customFormat="1" ht="16.5" customHeight="1">
      <c r="A56" s="46"/>
      <c r="B56" s="47" t="s">
        <v>68</v>
      </c>
      <c r="C56" s="48">
        <v>229</v>
      </c>
      <c r="D56" s="49"/>
      <c r="E56" s="39">
        <v>75888000</v>
      </c>
      <c r="F56" s="50">
        <v>75888000</v>
      </c>
    </row>
    <row r="57" spans="1:6" s="47" customFormat="1" ht="16.5" customHeight="1">
      <c r="A57" s="46"/>
      <c r="B57" s="47" t="s">
        <v>69</v>
      </c>
      <c r="C57" s="48">
        <v>230</v>
      </c>
      <c r="D57" s="49"/>
      <c r="E57" s="39">
        <v>-69165778</v>
      </c>
      <c r="F57" s="50">
        <v>-63307352</v>
      </c>
    </row>
    <row r="58" spans="1:6" s="1" customFormat="1" ht="16.5" customHeight="1">
      <c r="A58" s="1" t="s">
        <v>38</v>
      </c>
      <c r="B58" s="43" t="s">
        <v>73</v>
      </c>
      <c r="C58" s="37">
        <v>231</v>
      </c>
      <c r="D58" s="40">
        <v>11</v>
      </c>
      <c r="E58" s="39">
        <v>236038112238</v>
      </c>
      <c r="F58" s="4">
        <v>191469947136</v>
      </c>
    </row>
    <row r="59" spans="1:6" s="1" customFormat="1" ht="5.25" customHeight="1">
      <c r="A59" s="3"/>
      <c r="B59" s="43"/>
      <c r="C59" s="37"/>
      <c r="D59" s="40"/>
      <c r="E59" s="34">
        <v>0</v>
      </c>
      <c r="F59" s="4"/>
    </row>
    <row r="60" spans="1:6" s="3" customFormat="1" ht="16.5" customHeight="1" hidden="1">
      <c r="A60" s="3" t="s">
        <v>32</v>
      </c>
      <c r="B60" s="3" t="s">
        <v>74</v>
      </c>
      <c r="C60" s="33">
        <v>240</v>
      </c>
      <c r="D60" s="36"/>
      <c r="E60" s="34">
        <v>0</v>
      </c>
      <c r="F60" s="34"/>
    </row>
    <row r="61" spans="1:6" s="1" customFormat="1" ht="16.5" customHeight="1" hidden="1">
      <c r="A61" s="3"/>
      <c r="B61" s="1" t="s">
        <v>68</v>
      </c>
      <c r="C61" s="37">
        <v>241</v>
      </c>
      <c r="D61" s="36"/>
      <c r="E61" s="34">
        <v>0</v>
      </c>
      <c r="F61" s="39"/>
    </row>
    <row r="62" spans="1:6" s="1" customFormat="1" ht="16.5" customHeight="1" hidden="1">
      <c r="A62" s="3"/>
      <c r="B62" s="1" t="s">
        <v>69</v>
      </c>
      <c r="C62" s="37">
        <v>242</v>
      </c>
      <c r="D62" s="36"/>
      <c r="E62" s="34">
        <v>0</v>
      </c>
      <c r="F62" s="39"/>
    </row>
    <row r="63" spans="1:6" s="1" customFormat="1" ht="4.5" customHeight="1" hidden="1">
      <c r="A63" s="3"/>
      <c r="C63" s="37"/>
      <c r="D63" s="36"/>
      <c r="E63" s="34">
        <v>0</v>
      </c>
      <c r="F63" s="39"/>
    </row>
    <row r="64" spans="1:6" s="3" customFormat="1" ht="16.5" customHeight="1">
      <c r="A64" s="3" t="s">
        <v>45</v>
      </c>
      <c r="B64" s="3" t="s">
        <v>75</v>
      </c>
      <c r="C64" s="33">
        <v>250</v>
      </c>
      <c r="D64" s="51"/>
      <c r="E64" s="34">
        <v>49080670000</v>
      </c>
      <c r="F64" s="35">
        <v>85887817000</v>
      </c>
    </row>
    <row r="65" spans="1:6" s="1" customFormat="1" ht="16.5" customHeight="1" hidden="1">
      <c r="A65" s="1" t="s">
        <v>24</v>
      </c>
      <c r="B65" s="1" t="s">
        <v>76</v>
      </c>
      <c r="C65" s="37">
        <v>251</v>
      </c>
      <c r="D65" s="38">
        <v>12</v>
      </c>
      <c r="E65" s="39">
        <v>0</v>
      </c>
      <c r="F65" s="2">
        <v>0</v>
      </c>
    </row>
    <row r="66" spans="1:6" s="1" customFormat="1" ht="16.5" customHeight="1">
      <c r="A66" s="1" t="s">
        <v>26</v>
      </c>
      <c r="B66" s="1" t="s">
        <v>77</v>
      </c>
      <c r="C66" s="37">
        <v>252</v>
      </c>
      <c r="D66" s="38">
        <v>13</v>
      </c>
      <c r="E66" s="39">
        <v>8007400000</v>
      </c>
      <c r="F66" s="2">
        <v>8007400000</v>
      </c>
    </row>
    <row r="67" spans="1:6" s="1" customFormat="1" ht="16.5" customHeight="1">
      <c r="A67" s="1" t="s">
        <v>36</v>
      </c>
      <c r="B67" s="1" t="s">
        <v>78</v>
      </c>
      <c r="C67" s="37">
        <v>258</v>
      </c>
      <c r="D67" s="38">
        <v>14</v>
      </c>
      <c r="E67" s="39">
        <v>45931900000</v>
      </c>
      <c r="F67" s="2">
        <v>82918167000</v>
      </c>
    </row>
    <row r="68" spans="1:6" s="1" customFormat="1" ht="16.5" customHeight="1">
      <c r="A68" s="1" t="s">
        <v>38</v>
      </c>
      <c r="B68" s="1" t="s">
        <v>79</v>
      </c>
      <c r="C68" s="37">
        <v>259</v>
      </c>
      <c r="D68" s="38"/>
      <c r="E68" s="34">
        <v>-4858630000</v>
      </c>
      <c r="F68" s="2">
        <v>-5037750000</v>
      </c>
    </row>
    <row r="69" spans="3:6" s="1" customFormat="1" ht="12.75" customHeight="1" hidden="1">
      <c r="C69" s="37"/>
      <c r="D69" s="38"/>
      <c r="E69" s="2"/>
      <c r="F69" s="2"/>
    </row>
    <row r="70" spans="1:6" s="1" customFormat="1" ht="12.75" customHeight="1" hidden="1">
      <c r="A70" s="3" t="s">
        <v>48</v>
      </c>
      <c r="B70" s="3" t="s">
        <v>80</v>
      </c>
      <c r="C70" s="33">
        <v>260</v>
      </c>
      <c r="D70" s="38"/>
      <c r="E70" s="35"/>
      <c r="F70" s="35"/>
    </row>
    <row r="71" spans="1:6" s="1" customFormat="1" ht="5.25" customHeight="1">
      <c r="A71" s="3"/>
      <c r="C71" s="37"/>
      <c r="D71" s="38"/>
      <c r="E71" s="2"/>
      <c r="F71" s="2"/>
    </row>
    <row r="72" spans="1:6" s="3" customFormat="1" ht="16.5" customHeight="1">
      <c r="A72" s="3" t="s">
        <v>81</v>
      </c>
      <c r="B72" s="3" t="s">
        <v>82</v>
      </c>
      <c r="C72" s="33">
        <v>270</v>
      </c>
      <c r="D72" s="51"/>
      <c r="E72" s="34">
        <v>3443747958</v>
      </c>
      <c r="F72" s="34">
        <v>3172000000</v>
      </c>
    </row>
    <row r="73" spans="1:6" s="1" customFormat="1" ht="16.5" customHeight="1">
      <c r="A73" s="1" t="s">
        <v>24</v>
      </c>
      <c r="B73" s="1" t="s">
        <v>83</v>
      </c>
      <c r="C73" s="37">
        <v>271</v>
      </c>
      <c r="D73" s="38"/>
      <c r="E73" s="39">
        <v>271747958</v>
      </c>
      <c r="F73" s="39"/>
    </row>
    <row r="74" spans="1:6" s="1" customFormat="1" ht="16.5" customHeight="1" hidden="1">
      <c r="A74" s="1" t="s">
        <v>26</v>
      </c>
      <c r="B74" s="1" t="s">
        <v>84</v>
      </c>
      <c r="C74" s="37">
        <v>272</v>
      </c>
      <c r="D74" s="38"/>
      <c r="E74" s="39">
        <v>0</v>
      </c>
      <c r="F74" s="39"/>
    </row>
    <row r="75" spans="1:6" s="1" customFormat="1" ht="16.5" customHeight="1">
      <c r="A75" s="1" t="s">
        <v>36</v>
      </c>
      <c r="B75" s="1" t="s">
        <v>82</v>
      </c>
      <c r="C75" s="37">
        <v>268</v>
      </c>
      <c r="D75" s="38"/>
      <c r="E75" s="39">
        <v>3172000000</v>
      </c>
      <c r="F75" s="2">
        <v>3172000000</v>
      </c>
    </row>
    <row r="76" spans="1:6" s="1" customFormat="1" ht="3.75" customHeight="1">
      <c r="A76" s="3"/>
      <c r="C76" s="37"/>
      <c r="D76" s="36"/>
      <c r="E76" s="39"/>
      <c r="F76" s="39"/>
    </row>
    <row r="77" spans="1:6" s="1" customFormat="1" ht="18" customHeight="1" thickBot="1">
      <c r="A77" s="216" t="s">
        <v>85</v>
      </c>
      <c r="B77" s="216"/>
      <c r="C77" s="52">
        <v>280</v>
      </c>
      <c r="D77" s="53"/>
      <c r="E77" s="54">
        <f>E13+E40</f>
        <v>431146999091</v>
      </c>
      <c r="F77" s="54">
        <f>+F40+F13</f>
        <v>404699446431</v>
      </c>
    </row>
    <row r="78" spans="1:6" s="1" customFormat="1" ht="3.75" customHeight="1" thickTop="1">
      <c r="A78" s="3"/>
      <c r="B78" s="37"/>
      <c r="C78" s="37"/>
      <c r="D78" s="37"/>
      <c r="E78" s="4"/>
      <c r="F78" s="37"/>
    </row>
    <row r="79" spans="1:6" s="1" customFormat="1" ht="15" hidden="1">
      <c r="A79" s="3"/>
      <c r="B79" s="37"/>
      <c r="C79" s="37"/>
      <c r="D79" s="37"/>
      <c r="E79" s="4"/>
      <c r="F79" s="37"/>
    </row>
    <row r="80" spans="1:6" s="1" customFormat="1" ht="15" hidden="1">
      <c r="A80" s="3"/>
      <c r="B80" s="37"/>
      <c r="C80" s="37"/>
      <c r="D80" s="37"/>
      <c r="E80" s="4"/>
      <c r="F80" s="37"/>
    </row>
    <row r="81" spans="1:6" s="1" customFormat="1" ht="15" hidden="1">
      <c r="A81" s="3"/>
      <c r="B81" s="37"/>
      <c r="C81" s="37"/>
      <c r="D81" s="37"/>
      <c r="E81" s="4"/>
      <c r="F81" s="37"/>
    </row>
    <row r="82" spans="1:6" s="1" customFormat="1" ht="15" hidden="1">
      <c r="A82" s="3"/>
      <c r="B82" s="37"/>
      <c r="C82" s="37"/>
      <c r="D82" s="37"/>
      <c r="E82" s="4"/>
      <c r="F82" s="37"/>
    </row>
    <row r="83" spans="1:6" s="1" customFormat="1" ht="15" hidden="1">
      <c r="A83" s="3"/>
      <c r="B83" s="37"/>
      <c r="C83" s="37"/>
      <c r="D83" s="37"/>
      <c r="E83" s="4"/>
      <c r="F83" s="37"/>
    </row>
    <row r="84" spans="1:6" s="1" customFormat="1" ht="15">
      <c r="A84" s="14" t="str">
        <f>+A1</f>
        <v>CÔNG TY CỔ PHẦN APECI</v>
      </c>
      <c r="C84" s="55"/>
      <c r="D84" s="29"/>
      <c r="E84" s="56"/>
      <c r="F84" s="17" t="str">
        <f>+F1</f>
        <v>BÁO CÁO TÀI CHÍNH</v>
      </c>
    </row>
    <row r="85" spans="1:6" s="19" customFormat="1" ht="12.75">
      <c r="A85" s="19" t="str">
        <f>+A2</f>
        <v>Địa chỉ: Tầng 6, Tòa nhà APEC, 14 Lê Đại Hành, Hai Bà Trưng, Hà Nội</v>
      </c>
      <c r="C85" s="16"/>
      <c r="D85" s="20"/>
      <c r="E85" s="21"/>
      <c r="F85" s="21" t="str">
        <f>+F2</f>
        <v>Quý III năm 2012</v>
      </c>
    </row>
    <row r="86" spans="1:6" s="19" customFormat="1" ht="15" customHeight="1">
      <c r="A86" s="19" t="str">
        <f>+A3</f>
        <v>Tel: 043.577.1983                                                                        Fax: 043.577.1985</v>
      </c>
      <c r="C86" s="16"/>
      <c r="D86" s="20"/>
      <c r="E86" s="222"/>
      <c r="F86" s="222"/>
    </row>
    <row r="87" spans="1:6" s="1" customFormat="1" ht="6" customHeight="1">
      <c r="A87" s="32"/>
      <c r="B87" s="57"/>
      <c r="C87" s="58"/>
      <c r="D87" s="58"/>
      <c r="E87" s="59"/>
      <c r="F87" s="57"/>
    </row>
    <row r="88" spans="1:6" s="1" customFormat="1" ht="19.5" customHeight="1">
      <c r="A88" s="3"/>
      <c r="B88" s="37"/>
      <c r="C88" s="37"/>
      <c r="D88" s="37"/>
      <c r="E88" s="223" t="str">
        <f>+E5</f>
        <v>Mẫu số B 01 - DN/HN</v>
      </c>
      <c r="F88" s="223"/>
    </row>
    <row r="89" spans="1:6" s="1" customFormat="1" ht="18.75" customHeight="1">
      <c r="A89" s="3"/>
      <c r="B89" s="224" t="str">
        <f>+B6</f>
        <v>BẢNG CÂN ĐỐI KẾ TOÁN HỢP NHẤT</v>
      </c>
      <c r="C89" s="224"/>
      <c r="D89" s="224"/>
      <c r="E89" s="224"/>
      <c r="F89" s="224"/>
    </row>
    <row r="90" spans="1:6" s="1" customFormat="1" ht="15">
      <c r="A90" s="3"/>
      <c r="B90" s="225" t="str">
        <f>B7</f>
        <v>Tại ngày 30 tháng 09 năm 2012</v>
      </c>
      <c r="C90" s="225"/>
      <c r="D90" s="225"/>
      <c r="E90" s="225"/>
      <c r="F90" s="225"/>
    </row>
    <row r="91" spans="1:6" s="1" customFormat="1" ht="15">
      <c r="A91" s="3"/>
      <c r="B91" s="217" t="s">
        <v>86</v>
      </c>
      <c r="C91" s="217"/>
      <c r="D91" s="217"/>
      <c r="E91" s="217"/>
      <c r="F91" s="217"/>
    </row>
    <row r="92" spans="1:6" s="1" customFormat="1" ht="15">
      <c r="A92" s="3"/>
      <c r="C92" s="29"/>
      <c r="D92" s="29"/>
      <c r="E92" s="4"/>
      <c r="F92" s="30" t="s">
        <v>14</v>
      </c>
    </row>
    <row r="93" spans="1:6" s="1" customFormat="1" ht="15" customHeight="1">
      <c r="A93" s="3"/>
      <c r="B93" s="218" t="s">
        <v>87</v>
      </c>
      <c r="C93" s="218" t="s">
        <v>16</v>
      </c>
      <c r="D93" s="219" t="s">
        <v>17</v>
      </c>
      <c r="E93" s="220" t="str">
        <f>E10</f>
        <v>30/09/2012</v>
      </c>
      <c r="F93" s="221" t="str">
        <f>F10</f>
        <v>01/01/2012</v>
      </c>
    </row>
    <row r="94" spans="1:6" s="1" customFormat="1" ht="19.5" customHeight="1">
      <c r="A94" s="32"/>
      <c r="B94" s="218"/>
      <c r="C94" s="218"/>
      <c r="D94" s="219"/>
      <c r="E94" s="220"/>
      <c r="F94" s="221"/>
    </row>
    <row r="95" spans="1:5" s="1" customFormat="1" ht="4.5" customHeight="1">
      <c r="A95" s="3"/>
      <c r="C95" s="29"/>
      <c r="D95" s="37"/>
      <c r="E95" s="4"/>
    </row>
    <row r="96" spans="1:6" s="1" customFormat="1" ht="16.5" customHeight="1">
      <c r="A96" s="3" t="s">
        <v>20</v>
      </c>
      <c r="B96" s="3" t="s">
        <v>88</v>
      </c>
      <c r="C96" s="33">
        <v>300</v>
      </c>
      <c r="D96" s="40"/>
      <c r="E96" s="35">
        <v>200276258772</v>
      </c>
      <c r="F96" s="35">
        <v>152145424524</v>
      </c>
    </row>
    <row r="97" spans="1:6" s="1" customFormat="1" ht="7.5" customHeight="1">
      <c r="A97" s="3"/>
      <c r="B97" s="3"/>
      <c r="C97" s="33"/>
      <c r="D97" s="40"/>
      <c r="E97" s="35">
        <v>0</v>
      </c>
      <c r="F97" s="2"/>
    </row>
    <row r="98" spans="1:6" s="1" customFormat="1" ht="16.5" customHeight="1">
      <c r="A98" s="3" t="s">
        <v>22</v>
      </c>
      <c r="B98" s="3" t="s">
        <v>89</v>
      </c>
      <c r="C98" s="33">
        <v>310</v>
      </c>
      <c r="D98" s="36"/>
      <c r="E98" s="35">
        <v>192078974382</v>
      </c>
      <c r="F98" s="35">
        <v>144018728940</v>
      </c>
    </row>
    <row r="99" spans="1:6" s="1" customFormat="1" ht="4.5" customHeight="1">
      <c r="A99" s="3"/>
      <c r="B99" s="3"/>
      <c r="C99" s="33"/>
      <c r="D99" s="40"/>
      <c r="E99" s="35">
        <v>0</v>
      </c>
      <c r="F99" s="35"/>
    </row>
    <row r="100" spans="1:6" s="1" customFormat="1" ht="15.75" customHeight="1">
      <c r="A100" s="1" t="s">
        <v>24</v>
      </c>
      <c r="B100" s="1" t="s">
        <v>90</v>
      </c>
      <c r="C100" s="37">
        <v>311</v>
      </c>
      <c r="D100" s="40"/>
      <c r="E100" s="35">
        <v>0</v>
      </c>
      <c r="F100" s="2"/>
    </row>
    <row r="101" spans="1:6" s="1" customFormat="1" ht="15.75" customHeight="1">
      <c r="A101" s="1" t="s">
        <v>26</v>
      </c>
      <c r="B101" s="1" t="s">
        <v>91</v>
      </c>
      <c r="C101" s="37">
        <v>312</v>
      </c>
      <c r="D101" s="40"/>
      <c r="E101" s="2">
        <v>87752970771</v>
      </c>
      <c r="F101" s="2">
        <v>54462948829</v>
      </c>
    </row>
    <row r="102" spans="1:6" s="1" customFormat="1" ht="15.75" customHeight="1">
      <c r="A102" s="1" t="s">
        <v>36</v>
      </c>
      <c r="B102" s="1" t="s">
        <v>92</v>
      </c>
      <c r="C102" s="37">
        <v>313</v>
      </c>
      <c r="D102" s="40"/>
      <c r="E102" s="2">
        <v>0</v>
      </c>
      <c r="F102" s="2"/>
    </row>
    <row r="103" spans="1:6" s="1" customFormat="1" ht="15.75" customHeight="1">
      <c r="A103" s="1" t="s">
        <v>38</v>
      </c>
      <c r="B103" s="1" t="s">
        <v>93</v>
      </c>
      <c r="C103" s="37">
        <v>314</v>
      </c>
      <c r="D103" s="40">
        <v>15</v>
      </c>
      <c r="E103" s="2">
        <v>368782144</v>
      </c>
      <c r="F103" s="2">
        <v>156658885</v>
      </c>
    </row>
    <row r="104" spans="1:6" s="1" customFormat="1" ht="15.75" customHeight="1">
      <c r="A104" s="1" t="s">
        <v>41</v>
      </c>
      <c r="B104" s="1" t="s">
        <v>94</v>
      </c>
      <c r="C104" s="37">
        <v>315</v>
      </c>
      <c r="D104" s="40"/>
      <c r="E104" s="2">
        <v>249907794</v>
      </c>
      <c r="F104" s="60">
        <v>288457550</v>
      </c>
    </row>
    <row r="105" spans="1:6" s="1" customFormat="1" ht="12.75" customHeight="1" hidden="1">
      <c r="A105" s="1" t="s">
        <v>43</v>
      </c>
      <c r="B105" s="1" t="s">
        <v>95</v>
      </c>
      <c r="C105" s="37">
        <v>316</v>
      </c>
      <c r="D105" s="40"/>
      <c r="E105" s="2">
        <v>0</v>
      </c>
      <c r="F105" s="2"/>
    </row>
    <row r="106" spans="1:6" s="1" customFormat="1" ht="12.75" customHeight="1">
      <c r="A106" s="1" t="s">
        <v>96</v>
      </c>
      <c r="B106" s="1" t="s">
        <v>97</v>
      </c>
      <c r="C106" s="37">
        <v>317</v>
      </c>
      <c r="D106" s="40"/>
      <c r="E106" s="2">
        <v>3198330860</v>
      </c>
      <c r="F106" s="2"/>
    </row>
    <row r="107" spans="1:6" s="1" customFormat="1" ht="12.75" customHeight="1" hidden="1">
      <c r="A107" s="1" t="s">
        <v>98</v>
      </c>
      <c r="B107" s="1" t="s">
        <v>99</v>
      </c>
      <c r="C107" s="37">
        <v>318</v>
      </c>
      <c r="D107" s="40"/>
      <c r="E107" s="2">
        <v>0</v>
      </c>
      <c r="F107" s="2"/>
    </row>
    <row r="108" spans="1:6" s="1" customFormat="1" ht="15.75" customHeight="1">
      <c r="A108" s="1" t="s">
        <v>100</v>
      </c>
      <c r="B108" s="1" t="s">
        <v>101</v>
      </c>
      <c r="C108" s="37">
        <v>319</v>
      </c>
      <c r="D108" s="40"/>
      <c r="E108" s="2">
        <v>100295154693</v>
      </c>
      <c r="F108" s="2">
        <v>88542568333</v>
      </c>
    </row>
    <row r="109" spans="1:6" s="1" customFormat="1" ht="12.75" customHeight="1" hidden="1">
      <c r="A109" s="1" t="s">
        <v>102</v>
      </c>
      <c r="B109" s="1" t="s">
        <v>103</v>
      </c>
      <c r="C109" s="37">
        <v>320</v>
      </c>
      <c r="D109" s="40"/>
      <c r="E109" s="2">
        <v>0</v>
      </c>
      <c r="F109" s="2"/>
    </row>
    <row r="110" spans="1:6" s="1" customFormat="1" ht="16.5" customHeight="1">
      <c r="A110" s="1">
        <v>11</v>
      </c>
      <c r="B110" s="1" t="s">
        <v>104</v>
      </c>
      <c r="C110" s="37">
        <v>323</v>
      </c>
      <c r="D110" s="40"/>
      <c r="E110" s="2">
        <v>213828120</v>
      </c>
      <c r="F110" s="2">
        <v>568095343</v>
      </c>
    </row>
    <row r="111" spans="1:6" s="1" customFormat="1" ht="3.75" customHeight="1">
      <c r="A111" s="3"/>
      <c r="C111" s="37"/>
      <c r="D111" s="40"/>
      <c r="E111" s="35">
        <v>0</v>
      </c>
      <c r="F111" s="2"/>
    </row>
    <row r="112" spans="1:6" s="1" customFormat="1" ht="16.5" customHeight="1">
      <c r="A112" s="3" t="s">
        <v>28</v>
      </c>
      <c r="B112" s="3" t="s">
        <v>105</v>
      </c>
      <c r="C112" s="33">
        <v>330</v>
      </c>
      <c r="D112" s="36"/>
      <c r="E112" s="35">
        <v>8197284390</v>
      </c>
      <c r="F112" s="35">
        <v>8126695584</v>
      </c>
    </row>
    <row r="113" spans="1:6" s="1" customFormat="1" ht="2.25" customHeight="1">
      <c r="A113" s="3"/>
      <c r="B113" s="3"/>
      <c r="C113" s="33"/>
      <c r="D113" s="36"/>
      <c r="E113" s="35">
        <v>0</v>
      </c>
      <c r="F113" s="35"/>
    </row>
    <row r="114" spans="1:6" s="1" customFormat="1" ht="16.5" customHeight="1">
      <c r="A114" s="1" t="s">
        <v>24</v>
      </c>
      <c r="B114" s="1" t="s">
        <v>106</v>
      </c>
      <c r="C114" s="37">
        <v>338</v>
      </c>
      <c r="E114" s="2">
        <v>8197284390</v>
      </c>
      <c r="F114" s="35">
        <v>8126695584</v>
      </c>
    </row>
    <row r="115" spans="1:6" s="1" customFormat="1" ht="12.75" customHeight="1" hidden="1">
      <c r="A115" s="1" t="s">
        <v>26</v>
      </c>
      <c r="B115" s="1" t="s">
        <v>107</v>
      </c>
      <c r="C115" s="37">
        <v>332</v>
      </c>
      <c r="D115" s="37"/>
      <c r="E115" s="35">
        <v>0</v>
      </c>
      <c r="F115" s="2"/>
    </row>
    <row r="116" spans="1:6" s="1" customFormat="1" ht="12.75" customHeight="1" hidden="1">
      <c r="A116" s="1" t="s">
        <v>36</v>
      </c>
      <c r="B116" s="1" t="s">
        <v>108</v>
      </c>
      <c r="C116" s="37">
        <v>333</v>
      </c>
      <c r="D116" s="40" t="s">
        <v>109</v>
      </c>
      <c r="E116" s="35">
        <v>0</v>
      </c>
      <c r="F116" s="2"/>
    </row>
    <row r="117" spans="1:6" s="1" customFormat="1" ht="12.75" customHeight="1" hidden="1">
      <c r="A117" s="1" t="s">
        <v>38</v>
      </c>
      <c r="B117" s="43" t="s">
        <v>110</v>
      </c>
      <c r="C117" s="37">
        <v>334</v>
      </c>
      <c r="D117" s="40" t="s">
        <v>111</v>
      </c>
      <c r="E117" s="35">
        <v>0</v>
      </c>
      <c r="F117" s="2"/>
    </row>
    <row r="118" spans="1:6" s="1" customFormat="1" ht="12.75" customHeight="1" hidden="1">
      <c r="A118" s="1" t="s">
        <v>41</v>
      </c>
      <c r="B118" s="1" t="s">
        <v>112</v>
      </c>
      <c r="C118" s="37">
        <v>335</v>
      </c>
      <c r="D118" s="40"/>
      <c r="E118" s="35">
        <v>0</v>
      </c>
      <c r="F118" s="2"/>
    </row>
    <row r="119" spans="1:6" s="1" customFormat="1" ht="12.75" customHeight="1" hidden="1">
      <c r="A119" s="1" t="s">
        <v>43</v>
      </c>
      <c r="B119" s="1" t="s">
        <v>113</v>
      </c>
      <c r="C119" s="37">
        <v>336</v>
      </c>
      <c r="D119" s="40"/>
      <c r="E119" s="35">
        <v>0</v>
      </c>
      <c r="F119" s="2"/>
    </row>
    <row r="120" spans="1:6" s="1" customFormat="1" ht="12.75" customHeight="1" hidden="1">
      <c r="A120" s="1" t="s">
        <v>96</v>
      </c>
      <c r="B120" s="1" t="s">
        <v>114</v>
      </c>
      <c r="C120" s="37">
        <v>337</v>
      </c>
      <c r="D120" s="40"/>
      <c r="E120" s="35">
        <v>0</v>
      </c>
      <c r="F120" s="2"/>
    </row>
    <row r="121" spans="1:6" s="1" customFormat="1" ht="3" customHeight="1">
      <c r="A121" s="3"/>
      <c r="B121" s="3"/>
      <c r="C121" s="33"/>
      <c r="D121" s="40"/>
      <c r="E121" s="35">
        <v>0</v>
      </c>
      <c r="F121" s="2"/>
    </row>
    <row r="122" spans="1:6" s="1" customFormat="1" ht="16.5" customHeight="1">
      <c r="A122" s="3" t="s">
        <v>54</v>
      </c>
      <c r="B122" s="3" t="s">
        <v>115</v>
      </c>
      <c r="C122" s="33">
        <v>400</v>
      </c>
      <c r="D122" s="36"/>
      <c r="E122" s="35">
        <v>230870740319</v>
      </c>
      <c r="F122" s="35">
        <v>252554021907</v>
      </c>
    </row>
    <row r="123" spans="1:6" s="1" customFormat="1" ht="3.75" customHeight="1">
      <c r="A123" s="3"/>
      <c r="B123" s="3"/>
      <c r="C123" s="33"/>
      <c r="D123" s="40"/>
      <c r="E123" s="35">
        <v>0</v>
      </c>
      <c r="F123" s="2"/>
    </row>
    <row r="124" spans="1:6" s="1" customFormat="1" ht="16.5" customHeight="1">
      <c r="A124" s="3" t="s">
        <v>22</v>
      </c>
      <c r="B124" s="3" t="s">
        <v>116</v>
      </c>
      <c r="C124" s="33">
        <v>410</v>
      </c>
      <c r="D124" s="36">
        <v>16</v>
      </c>
      <c r="E124" s="35">
        <v>230870740319</v>
      </c>
      <c r="F124" s="35">
        <v>252554021907</v>
      </c>
    </row>
    <row r="125" spans="1:6" s="1" customFormat="1" ht="2.25" customHeight="1">
      <c r="A125" s="3"/>
      <c r="B125" s="3"/>
      <c r="C125" s="33"/>
      <c r="D125" s="40"/>
      <c r="E125" s="35">
        <v>0</v>
      </c>
      <c r="F125" s="35"/>
    </row>
    <row r="126" spans="1:6" s="1" customFormat="1" ht="16.5" customHeight="1">
      <c r="A126" s="1" t="s">
        <v>24</v>
      </c>
      <c r="B126" s="43" t="s">
        <v>0</v>
      </c>
      <c r="C126" s="37">
        <v>411</v>
      </c>
      <c r="D126" s="37"/>
      <c r="E126" s="2">
        <v>264000000000</v>
      </c>
      <c r="F126" s="2">
        <v>264000000000</v>
      </c>
    </row>
    <row r="127" spans="1:6" s="1" customFormat="1" ht="16.5" customHeight="1">
      <c r="A127" s="1" t="s">
        <v>26</v>
      </c>
      <c r="B127" s="1" t="s">
        <v>117</v>
      </c>
      <c r="C127" s="37">
        <v>412</v>
      </c>
      <c r="E127" s="2">
        <v>48496600000</v>
      </c>
      <c r="F127" s="2">
        <v>48496600000</v>
      </c>
    </row>
    <row r="128" spans="1:6" s="1" customFormat="1" ht="12.75" customHeight="1" hidden="1">
      <c r="A128" s="1" t="s">
        <v>36</v>
      </c>
      <c r="B128" s="1" t="s">
        <v>118</v>
      </c>
      <c r="C128" s="37">
        <v>413</v>
      </c>
      <c r="E128" s="2">
        <v>0</v>
      </c>
      <c r="F128" s="2"/>
    </row>
    <row r="129" spans="1:6" s="1" customFormat="1" ht="12.75" customHeight="1" hidden="1">
      <c r="A129" s="1" t="s">
        <v>38</v>
      </c>
      <c r="B129" s="1" t="s">
        <v>119</v>
      </c>
      <c r="C129" s="37">
        <v>414</v>
      </c>
      <c r="E129" s="2">
        <v>0</v>
      </c>
      <c r="F129" s="2"/>
    </row>
    <row r="130" spans="1:6" s="1" customFormat="1" ht="12.75" customHeight="1" hidden="1">
      <c r="A130" s="1" t="s">
        <v>41</v>
      </c>
      <c r="B130" s="1" t="s">
        <v>120</v>
      </c>
      <c r="C130" s="37">
        <v>415</v>
      </c>
      <c r="E130" s="2">
        <v>0</v>
      </c>
      <c r="F130" s="2"/>
    </row>
    <row r="131" spans="1:6" s="1" customFormat="1" ht="12.75" customHeight="1" hidden="1">
      <c r="A131" s="1" t="s">
        <v>43</v>
      </c>
      <c r="B131" s="1" t="s">
        <v>121</v>
      </c>
      <c r="C131" s="37">
        <v>416</v>
      </c>
      <c r="D131" s="40"/>
      <c r="E131" s="2">
        <v>0</v>
      </c>
      <c r="F131" s="2"/>
    </row>
    <row r="132" spans="1:6" s="1" customFormat="1" ht="16.5" customHeight="1">
      <c r="A132" s="1" t="s">
        <v>96</v>
      </c>
      <c r="B132" s="43" t="s">
        <v>1</v>
      </c>
      <c r="C132" s="37">
        <v>417</v>
      </c>
      <c r="D132" s="40"/>
      <c r="E132" s="2">
        <v>1268874614</v>
      </c>
      <c r="F132" s="2">
        <v>1268874614</v>
      </c>
    </row>
    <row r="133" spans="1:6" s="1" customFormat="1" ht="16.5" customHeight="1">
      <c r="A133" s="1" t="s">
        <v>98</v>
      </c>
      <c r="B133" s="43" t="s">
        <v>2</v>
      </c>
      <c r="C133" s="37">
        <v>418</v>
      </c>
      <c r="D133" s="40"/>
      <c r="E133" s="2">
        <v>24751612</v>
      </c>
      <c r="F133" s="2">
        <v>24751612</v>
      </c>
    </row>
    <row r="134" spans="1:6" s="1" customFormat="1" ht="12.75" customHeight="1" hidden="1">
      <c r="A134" s="1" t="s">
        <v>100</v>
      </c>
      <c r="B134" s="1" t="s">
        <v>122</v>
      </c>
      <c r="C134" s="37">
        <v>419</v>
      </c>
      <c r="D134" s="40"/>
      <c r="E134" s="2">
        <v>0</v>
      </c>
      <c r="F134" s="2"/>
    </row>
    <row r="135" spans="1:6" s="1" customFormat="1" ht="16.5" customHeight="1">
      <c r="A135" s="1" t="s">
        <v>102</v>
      </c>
      <c r="B135" s="43" t="s">
        <v>3</v>
      </c>
      <c r="C135" s="37">
        <v>420</v>
      </c>
      <c r="D135" s="40"/>
      <c r="E135" s="2">
        <v>-82919485907</v>
      </c>
      <c r="F135" s="2">
        <v>-61236204319</v>
      </c>
    </row>
    <row r="136" spans="1:6" s="1" customFormat="1" ht="12.75" customHeight="1" hidden="1">
      <c r="A136" s="1" t="s">
        <v>123</v>
      </c>
      <c r="B136" s="43" t="s">
        <v>124</v>
      </c>
      <c r="C136" s="37">
        <v>421</v>
      </c>
      <c r="D136" s="40"/>
      <c r="E136" s="39"/>
      <c r="F136" s="2"/>
    </row>
    <row r="137" spans="1:6" s="1" customFormat="1" ht="3" customHeight="1">
      <c r="A137" s="3"/>
      <c r="B137" s="43"/>
      <c r="C137" s="37"/>
      <c r="D137" s="40"/>
      <c r="E137" s="2"/>
      <c r="F137" s="2"/>
    </row>
    <row r="138" spans="1:6" s="3" customFormat="1" ht="16.5" customHeight="1">
      <c r="A138" s="3" t="s">
        <v>28</v>
      </c>
      <c r="B138" s="3" t="s">
        <v>125</v>
      </c>
      <c r="C138" s="33">
        <v>430</v>
      </c>
      <c r="D138" s="36"/>
      <c r="E138" s="35"/>
      <c r="F138" s="35"/>
    </row>
    <row r="139" spans="3:6" s="3" customFormat="1" ht="12.75" customHeight="1" hidden="1">
      <c r="C139" s="33"/>
      <c r="D139" s="36"/>
      <c r="E139" s="35"/>
      <c r="F139" s="35"/>
    </row>
    <row r="140" spans="1:6" s="1" customFormat="1" ht="12.75" customHeight="1" hidden="1">
      <c r="A140" s="1">
        <v>1</v>
      </c>
      <c r="B140" s="1" t="s">
        <v>126</v>
      </c>
      <c r="C140" s="37">
        <v>432</v>
      </c>
      <c r="D140" s="40" t="s">
        <v>127</v>
      </c>
      <c r="E140" s="39"/>
      <c r="F140" s="2"/>
    </row>
    <row r="141" spans="1:6" s="1" customFormat="1" ht="12.75" customHeight="1" hidden="1">
      <c r="A141" s="1">
        <v>2</v>
      </c>
      <c r="B141" s="1" t="s">
        <v>128</v>
      </c>
      <c r="C141" s="37">
        <v>433</v>
      </c>
      <c r="D141" s="40"/>
      <c r="E141" s="39"/>
      <c r="F141" s="2"/>
    </row>
    <row r="142" spans="3:6" s="1" customFormat="1" ht="5.25" customHeight="1">
      <c r="C142" s="37"/>
      <c r="D142" s="40"/>
      <c r="E142" s="39"/>
      <c r="F142" s="2"/>
    </row>
    <row r="143" spans="1:6" s="3" customFormat="1" ht="16.5" customHeight="1">
      <c r="A143" s="3" t="s">
        <v>129</v>
      </c>
      <c r="B143" s="3" t="s">
        <v>130</v>
      </c>
      <c r="C143" s="33"/>
      <c r="D143" s="36"/>
      <c r="E143" s="34">
        <v>0</v>
      </c>
      <c r="F143" s="35">
        <v>0</v>
      </c>
    </row>
    <row r="144" spans="1:6" s="1" customFormat="1" ht="3" customHeight="1">
      <c r="A144" s="3"/>
      <c r="C144" s="37"/>
      <c r="D144" s="40"/>
      <c r="E144" s="2"/>
      <c r="F144" s="2"/>
    </row>
    <row r="145" spans="1:6" s="1" customFormat="1" ht="21" customHeight="1" thickBot="1">
      <c r="A145" s="216" t="s">
        <v>131</v>
      </c>
      <c r="B145" s="216"/>
      <c r="C145" s="52">
        <v>540</v>
      </c>
      <c r="D145" s="61"/>
      <c r="E145" s="62">
        <f>+E122+E96+E143</f>
        <v>431146999091</v>
      </c>
      <c r="F145" s="62">
        <f>+F122+F96+F143</f>
        <v>404699446431</v>
      </c>
    </row>
    <row r="146" spans="1:6" s="8" customFormat="1" ht="7.5" customHeight="1" thickTop="1">
      <c r="A146" s="63"/>
      <c r="B146" s="64"/>
      <c r="C146" s="65"/>
      <c r="D146" s="6"/>
      <c r="E146" s="66"/>
      <c r="F146" s="66"/>
    </row>
    <row r="147" spans="1:6" s="1" customFormat="1" ht="18.75" customHeight="1">
      <c r="A147" s="213"/>
      <c r="B147" s="213"/>
      <c r="C147" s="213"/>
      <c r="D147" s="214" t="s">
        <v>132</v>
      </c>
      <c r="E147" s="214"/>
      <c r="F147" s="214"/>
    </row>
    <row r="148" spans="1:6" s="1" customFormat="1" ht="18.75" customHeight="1">
      <c r="A148" s="33"/>
      <c r="B148" s="33"/>
      <c r="C148" s="33"/>
      <c r="D148" s="215" t="s">
        <v>6</v>
      </c>
      <c r="E148" s="215"/>
      <c r="F148" s="215"/>
    </row>
    <row r="149" spans="1:6" s="1" customFormat="1" ht="16.5" customHeight="1">
      <c r="A149" s="69"/>
      <c r="B149" s="70" t="s">
        <v>133</v>
      </c>
      <c r="C149" s="70"/>
      <c r="D149" s="213" t="s">
        <v>134</v>
      </c>
      <c r="E149" s="213"/>
      <c r="F149" s="213"/>
    </row>
    <row r="150" spans="1:5" s="1" customFormat="1" ht="15.75" customHeight="1">
      <c r="A150" s="3"/>
      <c r="B150" s="71"/>
      <c r="C150" s="71"/>
      <c r="D150" s="3"/>
      <c r="E150" s="72"/>
    </row>
    <row r="151" spans="1:5" s="1" customFormat="1" ht="15" customHeight="1">
      <c r="A151" s="3"/>
      <c r="B151" s="71"/>
      <c r="C151" s="71"/>
      <c r="D151" s="3"/>
      <c r="E151" s="72"/>
    </row>
    <row r="152" spans="1:5" s="1" customFormat="1" ht="17.25" customHeight="1">
      <c r="A152" s="3"/>
      <c r="B152" s="71"/>
      <c r="C152" s="71"/>
      <c r="D152" s="3"/>
      <c r="E152" s="72"/>
    </row>
    <row r="153" spans="1:5" s="1" customFormat="1" ht="15">
      <c r="A153" s="3"/>
      <c r="C153" s="29"/>
      <c r="D153" s="29"/>
      <c r="E153" s="4"/>
    </row>
    <row r="154" spans="2:6" s="3" customFormat="1" ht="18" customHeight="1">
      <c r="B154" s="33" t="s">
        <v>135</v>
      </c>
      <c r="D154" s="213" t="s">
        <v>136</v>
      </c>
      <c r="E154" s="213"/>
      <c r="F154" s="213"/>
    </row>
    <row r="155" spans="1:5" s="1" customFormat="1" ht="15">
      <c r="A155" s="3"/>
      <c r="C155" s="29"/>
      <c r="D155" s="29"/>
      <c r="E155" s="4"/>
    </row>
    <row r="156" spans="1:5" s="1" customFormat="1" ht="15">
      <c r="A156" s="3"/>
      <c r="C156" s="29"/>
      <c r="D156" s="29"/>
      <c r="E156" s="4"/>
    </row>
    <row r="157" spans="1:5" s="1" customFormat="1" ht="15">
      <c r="A157" s="3"/>
      <c r="C157" s="29"/>
      <c r="D157" s="29"/>
      <c r="E157" s="4"/>
    </row>
    <row r="158" spans="1:5" s="1" customFormat="1" ht="15">
      <c r="A158" s="3"/>
      <c r="C158" s="29"/>
      <c r="D158" s="29"/>
      <c r="E158" s="4"/>
    </row>
    <row r="159" spans="1:5" s="1" customFormat="1" ht="15">
      <c r="A159" s="3"/>
      <c r="C159" s="29"/>
      <c r="D159" s="29"/>
      <c r="E159" s="4"/>
    </row>
    <row r="160" spans="1:5" s="1" customFormat="1" ht="15">
      <c r="A160" s="3"/>
      <c r="C160" s="29"/>
      <c r="D160" s="29"/>
      <c r="E160" s="4"/>
    </row>
    <row r="161" spans="1:5" s="1" customFormat="1" ht="15">
      <c r="A161" s="3"/>
      <c r="C161" s="29"/>
      <c r="D161" s="29"/>
      <c r="E161" s="4"/>
    </row>
    <row r="162" spans="1:5" s="1" customFormat="1" ht="15">
      <c r="A162" s="3"/>
      <c r="C162" s="29"/>
      <c r="D162" s="29"/>
      <c r="E162" s="4"/>
    </row>
    <row r="163" spans="1:5" s="1" customFormat="1" ht="15">
      <c r="A163" s="3"/>
      <c r="C163" s="29"/>
      <c r="D163" s="29"/>
      <c r="E163" s="4"/>
    </row>
    <row r="164" spans="1:5" s="1" customFormat="1" ht="15">
      <c r="A164" s="3"/>
      <c r="C164" s="29"/>
      <c r="D164" s="29"/>
      <c r="E164" s="4"/>
    </row>
    <row r="165" spans="1:5" s="1" customFormat="1" ht="15">
      <c r="A165" s="3"/>
      <c r="C165" s="29"/>
      <c r="D165" s="29"/>
      <c r="E165" s="4"/>
    </row>
    <row r="166" spans="1:5" s="1" customFormat="1" ht="15">
      <c r="A166" s="3"/>
      <c r="C166" s="29"/>
      <c r="D166" s="29"/>
      <c r="E166" s="4"/>
    </row>
    <row r="167" spans="1:5" s="1" customFormat="1" ht="15">
      <c r="A167" s="3"/>
      <c r="C167" s="29"/>
      <c r="D167" s="29"/>
      <c r="E167" s="4"/>
    </row>
    <row r="168" spans="1:5" s="1" customFormat="1" ht="15">
      <c r="A168" s="3"/>
      <c r="C168" s="29"/>
      <c r="D168" s="29"/>
      <c r="E168" s="4"/>
    </row>
    <row r="169" spans="1:5" s="1" customFormat="1" ht="15">
      <c r="A169" s="3"/>
      <c r="C169" s="29"/>
      <c r="D169" s="29"/>
      <c r="E169" s="4"/>
    </row>
    <row r="170" spans="1:5" s="1" customFormat="1" ht="15">
      <c r="A170" s="3"/>
      <c r="C170" s="29"/>
      <c r="D170" s="29"/>
      <c r="E170" s="4"/>
    </row>
    <row r="171" spans="1:5" s="1" customFormat="1" ht="15">
      <c r="A171" s="3"/>
      <c r="C171" s="29"/>
      <c r="D171" s="29"/>
      <c r="E171" s="4"/>
    </row>
    <row r="172" spans="1:5" s="1" customFormat="1" ht="15">
      <c r="A172" s="3"/>
      <c r="C172" s="29"/>
      <c r="D172" s="29"/>
      <c r="E172" s="4"/>
    </row>
    <row r="173" spans="1:5" s="1" customFormat="1" ht="15">
      <c r="A173" s="3"/>
      <c r="C173" s="29"/>
      <c r="D173" s="29"/>
      <c r="E173" s="4"/>
    </row>
    <row r="174" spans="1:5" s="1" customFormat="1" ht="15">
      <c r="A174" s="3"/>
      <c r="C174" s="29"/>
      <c r="D174" s="29"/>
      <c r="E174" s="4"/>
    </row>
    <row r="175" spans="1:5" s="1" customFormat="1" ht="15">
      <c r="A175" s="3"/>
      <c r="C175" s="29"/>
      <c r="D175" s="29"/>
      <c r="E175" s="4"/>
    </row>
    <row r="176" spans="1:5" s="1" customFormat="1" ht="15">
      <c r="A176" s="3"/>
      <c r="C176" s="29"/>
      <c r="D176" s="29"/>
      <c r="E176" s="4"/>
    </row>
    <row r="177" spans="1:5" s="1" customFormat="1" ht="15">
      <c r="A177" s="3"/>
      <c r="C177" s="29"/>
      <c r="D177" s="29"/>
      <c r="E177" s="4"/>
    </row>
    <row r="178" spans="1:5" s="1" customFormat="1" ht="15">
      <c r="A178" s="3"/>
      <c r="C178" s="29"/>
      <c r="D178" s="29"/>
      <c r="E178" s="4"/>
    </row>
    <row r="179" spans="1:5" s="1" customFormat="1" ht="15">
      <c r="A179" s="3"/>
      <c r="C179" s="29"/>
      <c r="D179" s="29"/>
      <c r="E179" s="4"/>
    </row>
    <row r="180" spans="1:5" s="1" customFormat="1" ht="15">
      <c r="A180" s="3"/>
      <c r="C180" s="29"/>
      <c r="D180" s="29"/>
      <c r="E180" s="4"/>
    </row>
    <row r="181" spans="1:5" s="1" customFormat="1" ht="15">
      <c r="A181" s="3"/>
      <c r="C181" s="29"/>
      <c r="D181" s="29"/>
      <c r="E181" s="4"/>
    </row>
    <row r="182" spans="1:5" s="1" customFormat="1" ht="15">
      <c r="A182" s="3"/>
      <c r="C182" s="29"/>
      <c r="D182" s="29"/>
      <c r="E182" s="4"/>
    </row>
    <row r="183" spans="1:5" s="1" customFormat="1" ht="15">
      <c r="A183" s="3"/>
      <c r="C183" s="29"/>
      <c r="D183" s="29"/>
      <c r="E183" s="4"/>
    </row>
    <row r="184" spans="1:5" s="1" customFormat="1" ht="15">
      <c r="A184" s="3"/>
      <c r="C184" s="29"/>
      <c r="D184" s="29"/>
      <c r="E184" s="4"/>
    </row>
    <row r="185" spans="1:5" s="1" customFormat="1" ht="15">
      <c r="A185" s="3"/>
      <c r="C185" s="29"/>
      <c r="D185" s="29"/>
      <c r="E185" s="4"/>
    </row>
    <row r="186" spans="1:5" s="1" customFormat="1" ht="15">
      <c r="A186" s="3"/>
      <c r="C186" s="29"/>
      <c r="D186" s="29"/>
      <c r="E186" s="4"/>
    </row>
    <row r="187" spans="1:5" s="1" customFormat="1" ht="15">
      <c r="A187" s="3"/>
      <c r="C187" s="29"/>
      <c r="D187" s="29"/>
      <c r="E187" s="4"/>
    </row>
    <row r="188" spans="1:5" s="1" customFormat="1" ht="15">
      <c r="A188" s="3"/>
      <c r="C188" s="29"/>
      <c r="D188" s="29"/>
      <c r="E188" s="4"/>
    </row>
    <row r="189" spans="1:5" s="1" customFormat="1" ht="15">
      <c r="A189" s="3"/>
      <c r="C189" s="29"/>
      <c r="D189" s="29"/>
      <c r="E189" s="4"/>
    </row>
    <row r="190" spans="1:5" s="1" customFormat="1" ht="15">
      <c r="A190" s="3"/>
      <c r="C190" s="29"/>
      <c r="D190" s="29"/>
      <c r="E190" s="4"/>
    </row>
    <row r="191" spans="1:5" s="1" customFormat="1" ht="15">
      <c r="A191" s="3"/>
      <c r="C191" s="29"/>
      <c r="D191" s="29"/>
      <c r="E191" s="4"/>
    </row>
    <row r="192" spans="1:5" s="1" customFormat="1" ht="15">
      <c r="A192" s="3"/>
      <c r="C192" s="29"/>
      <c r="D192" s="29"/>
      <c r="E192" s="4"/>
    </row>
    <row r="193" spans="1:5" s="1" customFormat="1" ht="15">
      <c r="A193" s="3"/>
      <c r="C193" s="29"/>
      <c r="D193" s="29"/>
      <c r="E193" s="4"/>
    </row>
    <row r="194" spans="1:5" s="1" customFormat="1" ht="15">
      <c r="A194" s="3"/>
      <c r="C194" s="29"/>
      <c r="D194" s="29"/>
      <c r="E194" s="4"/>
    </row>
    <row r="195" spans="1:5" s="1" customFormat="1" ht="15">
      <c r="A195" s="3"/>
      <c r="C195" s="29"/>
      <c r="D195" s="29"/>
      <c r="E195" s="4"/>
    </row>
    <row r="196" spans="1:5" s="1" customFormat="1" ht="15">
      <c r="A196" s="3"/>
      <c r="C196" s="29"/>
      <c r="D196" s="29"/>
      <c r="E196" s="4"/>
    </row>
    <row r="197" spans="1:5" s="1" customFormat="1" ht="15">
      <c r="A197" s="3"/>
      <c r="C197" s="29"/>
      <c r="D197" s="29"/>
      <c r="E197" s="4"/>
    </row>
    <row r="198" spans="1:5" s="1" customFormat="1" ht="15">
      <c r="A198" s="3"/>
      <c r="C198" s="29"/>
      <c r="D198" s="29"/>
      <c r="E198" s="4"/>
    </row>
    <row r="199" spans="1:5" s="1" customFormat="1" ht="15">
      <c r="A199" s="3"/>
      <c r="C199" s="29"/>
      <c r="D199" s="29"/>
      <c r="E199" s="4"/>
    </row>
    <row r="200" spans="1:5" s="1" customFormat="1" ht="15">
      <c r="A200" s="3"/>
      <c r="C200" s="29"/>
      <c r="D200" s="29"/>
      <c r="E200" s="4"/>
    </row>
    <row r="201" spans="1:5" s="1" customFormat="1" ht="15">
      <c r="A201" s="3"/>
      <c r="C201" s="29"/>
      <c r="D201" s="29"/>
      <c r="E201" s="4"/>
    </row>
    <row r="202" spans="1:5" s="1" customFormat="1" ht="15">
      <c r="A202" s="3"/>
      <c r="C202" s="29"/>
      <c r="D202" s="29"/>
      <c r="E202" s="4"/>
    </row>
    <row r="203" spans="1:5" s="1" customFormat="1" ht="15">
      <c r="A203" s="3"/>
      <c r="C203" s="29"/>
      <c r="D203" s="29"/>
      <c r="E203" s="4"/>
    </row>
    <row r="204" spans="1:5" s="1" customFormat="1" ht="15">
      <c r="A204" s="3"/>
      <c r="C204" s="29"/>
      <c r="D204" s="29"/>
      <c r="E204" s="4"/>
    </row>
    <row r="205" spans="1:5" s="1" customFormat="1" ht="15">
      <c r="A205" s="3"/>
      <c r="C205" s="29"/>
      <c r="D205" s="29"/>
      <c r="E205" s="4"/>
    </row>
    <row r="206" spans="1:5" s="1" customFormat="1" ht="15">
      <c r="A206" s="3"/>
      <c r="C206" s="29"/>
      <c r="D206" s="29"/>
      <c r="E206" s="4"/>
    </row>
    <row r="207" spans="1:5" s="1" customFormat="1" ht="15">
      <c r="A207" s="3"/>
      <c r="C207" s="29"/>
      <c r="D207" s="29"/>
      <c r="E207" s="4"/>
    </row>
    <row r="208" spans="1:5" s="1" customFormat="1" ht="15">
      <c r="A208" s="3"/>
      <c r="C208" s="29"/>
      <c r="D208" s="29"/>
      <c r="E208" s="4"/>
    </row>
    <row r="209" spans="1:5" s="1" customFormat="1" ht="15">
      <c r="A209" s="3"/>
      <c r="C209" s="29"/>
      <c r="D209" s="29"/>
      <c r="E209" s="4"/>
    </row>
    <row r="210" spans="1:5" s="1" customFormat="1" ht="15">
      <c r="A210" s="3"/>
      <c r="C210" s="29"/>
      <c r="D210" s="29"/>
      <c r="E210" s="4"/>
    </row>
    <row r="211" spans="1:5" s="1" customFormat="1" ht="15">
      <c r="A211" s="3"/>
      <c r="C211" s="29"/>
      <c r="D211" s="29"/>
      <c r="E211" s="4"/>
    </row>
    <row r="212" spans="1:5" s="1" customFormat="1" ht="15">
      <c r="A212" s="3"/>
      <c r="C212" s="29"/>
      <c r="D212" s="29"/>
      <c r="E212" s="4"/>
    </row>
    <row r="213" spans="1:5" s="1" customFormat="1" ht="15">
      <c r="A213" s="3"/>
      <c r="C213" s="29"/>
      <c r="D213" s="29"/>
      <c r="E213" s="4"/>
    </row>
    <row r="214" spans="1:5" s="1" customFormat="1" ht="15">
      <c r="A214" s="3"/>
      <c r="C214" s="29"/>
      <c r="D214" s="29"/>
      <c r="E214" s="4"/>
    </row>
    <row r="215" spans="1:5" s="1" customFormat="1" ht="15">
      <c r="A215" s="3"/>
      <c r="C215" s="29"/>
      <c r="D215" s="29"/>
      <c r="E215" s="4"/>
    </row>
    <row r="216" spans="1:5" s="1" customFormat="1" ht="15">
      <c r="A216" s="3"/>
      <c r="C216" s="29"/>
      <c r="D216" s="29"/>
      <c r="E216" s="4"/>
    </row>
    <row r="217" spans="1:5" s="1" customFormat="1" ht="15">
      <c r="A217" s="3"/>
      <c r="C217" s="29"/>
      <c r="D217" s="29"/>
      <c r="E217" s="4"/>
    </row>
    <row r="218" spans="1:5" s="1" customFormat="1" ht="15">
      <c r="A218" s="3"/>
      <c r="C218" s="29"/>
      <c r="D218" s="29"/>
      <c r="E218" s="4"/>
    </row>
    <row r="219" spans="1:5" s="1" customFormat="1" ht="15">
      <c r="A219" s="3"/>
      <c r="C219" s="29"/>
      <c r="D219" s="29"/>
      <c r="E219" s="4"/>
    </row>
    <row r="220" spans="1:5" s="1" customFormat="1" ht="15">
      <c r="A220" s="3"/>
      <c r="C220" s="29"/>
      <c r="D220" s="29"/>
      <c r="E220" s="4"/>
    </row>
    <row r="221" spans="1:5" s="1" customFormat="1" ht="15">
      <c r="A221" s="3"/>
      <c r="C221" s="29"/>
      <c r="D221" s="29"/>
      <c r="E221" s="4"/>
    </row>
    <row r="222" spans="1:5" s="1" customFormat="1" ht="15">
      <c r="A222" s="3"/>
      <c r="C222" s="29"/>
      <c r="D222" s="29"/>
      <c r="E222" s="4"/>
    </row>
    <row r="223" spans="1:5" s="1" customFormat="1" ht="15">
      <c r="A223" s="3"/>
      <c r="C223" s="29"/>
      <c r="D223" s="29"/>
      <c r="E223" s="4"/>
    </row>
    <row r="224" spans="1:5" s="1" customFormat="1" ht="15">
      <c r="A224" s="3"/>
      <c r="C224" s="29"/>
      <c r="D224" s="29"/>
      <c r="E224" s="4"/>
    </row>
    <row r="225" spans="1:5" s="1" customFormat="1" ht="15">
      <c r="A225" s="3"/>
      <c r="C225" s="29"/>
      <c r="D225" s="29"/>
      <c r="E225" s="4"/>
    </row>
    <row r="226" spans="1:5" s="1" customFormat="1" ht="15">
      <c r="A226" s="3"/>
      <c r="C226" s="29"/>
      <c r="D226" s="29"/>
      <c r="E226" s="4"/>
    </row>
    <row r="227" spans="1:5" s="1" customFormat="1" ht="15">
      <c r="A227" s="3"/>
      <c r="C227" s="29"/>
      <c r="D227" s="29"/>
      <c r="E227" s="4"/>
    </row>
    <row r="228" spans="1:5" s="1" customFormat="1" ht="15">
      <c r="A228" s="3"/>
      <c r="C228" s="29"/>
      <c r="D228" s="29"/>
      <c r="E228" s="4"/>
    </row>
    <row r="229" spans="1:5" s="1" customFormat="1" ht="15">
      <c r="A229" s="3"/>
      <c r="C229" s="29"/>
      <c r="D229" s="29"/>
      <c r="E229" s="4"/>
    </row>
    <row r="230" spans="1:5" s="1" customFormat="1" ht="15">
      <c r="A230" s="3"/>
      <c r="C230" s="29"/>
      <c r="D230" s="29"/>
      <c r="E230" s="4"/>
    </row>
    <row r="231" spans="1:5" s="1" customFormat="1" ht="15">
      <c r="A231" s="3"/>
      <c r="C231" s="29"/>
      <c r="D231" s="29"/>
      <c r="E231" s="4"/>
    </row>
    <row r="232" spans="1:5" s="1" customFormat="1" ht="15">
      <c r="A232" s="3"/>
      <c r="C232" s="29"/>
      <c r="D232" s="29"/>
      <c r="E232" s="4"/>
    </row>
    <row r="233" spans="1:5" s="1" customFormat="1" ht="15">
      <c r="A233" s="3"/>
      <c r="C233" s="29"/>
      <c r="D233" s="29"/>
      <c r="E233" s="4"/>
    </row>
    <row r="234" spans="1:5" s="1" customFormat="1" ht="15">
      <c r="A234" s="3"/>
      <c r="C234" s="29"/>
      <c r="D234" s="29"/>
      <c r="E234" s="4"/>
    </row>
    <row r="235" spans="1:5" s="1" customFormat="1" ht="15">
      <c r="A235" s="3"/>
      <c r="C235" s="29"/>
      <c r="D235" s="29"/>
      <c r="E235" s="4"/>
    </row>
    <row r="236" spans="1:6" s="1" customFormat="1" ht="15.75">
      <c r="A236" s="9"/>
      <c r="B236" s="10"/>
      <c r="C236" s="11"/>
      <c r="D236" s="11"/>
      <c r="E236" s="12"/>
      <c r="F236" s="10"/>
    </row>
  </sheetData>
  <sheetProtection selectLockedCells="1" selectUnlockedCells="1"/>
  <mergeCells count="25">
    <mergeCell ref="A77:B77"/>
    <mergeCell ref="E5:F5"/>
    <mergeCell ref="B6:F6"/>
    <mergeCell ref="B7:F7"/>
    <mergeCell ref="B10:B11"/>
    <mergeCell ref="C10:C11"/>
    <mergeCell ref="D10:D11"/>
    <mergeCell ref="E10:E11"/>
    <mergeCell ref="F10:F11"/>
    <mergeCell ref="E86:F86"/>
    <mergeCell ref="E88:F88"/>
    <mergeCell ref="B89:F89"/>
    <mergeCell ref="B90:F90"/>
    <mergeCell ref="A145:B145"/>
    <mergeCell ref="B91:F91"/>
    <mergeCell ref="B93:B94"/>
    <mergeCell ref="C93:C94"/>
    <mergeCell ref="D93:D94"/>
    <mergeCell ref="E93:E94"/>
    <mergeCell ref="F93:F94"/>
    <mergeCell ref="D154:F154"/>
    <mergeCell ref="A147:C147"/>
    <mergeCell ref="D147:F147"/>
    <mergeCell ref="D148:F148"/>
    <mergeCell ref="D149:F149"/>
  </mergeCells>
  <printOptions/>
  <pageMargins left="0.9402777777777778" right="0.3798611111111111" top="0.17" bottom="0.25" header="0.5118055555555555" footer="0.16"/>
  <pageSetup horizontalDpi="300" verticalDpi="300" orientation="portrait" r:id="rId3"/>
  <headerFooter alignWithMargins="0">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H60"/>
  <sheetViews>
    <sheetView workbookViewId="0" topLeftCell="A1">
      <pane xSplit="2" ySplit="10" topLeftCell="C45" activePane="bottomRight" state="frozen"/>
      <selection pane="topLeft" activeCell="B267" sqref="B267"/>
      <selection pane="topRight" activeCell="B267" sqref="B267"/>
      <selection pane="bottomLeft" activeCell="B267" sqref="B267"/>
      <selection pane="bottomRight" activeCell="I1" sqref="I1:U16384"/>
    </sheetView>
  </sheetViews>
  <sheetFormatPr defaultColWidth="9.140625" defaultRowHeight="12.75"/>
  <cols>
    <col min="1" max="1" width="3.57421875" style="10" customWidth="1"/>
    <col min="2" max="2" width="38.7109375" style="10" customWidth="1"/>
    <col min="3" max="3" width="7.00390625" style="10" customWidth="1"/>
    <col min="4" max="4" width="8.28125" style="73" customWidth="1"/>
    <col min="5" max="5" width="18.00390625" style="10" customWidth="1"/>
    <col min="6" max="6" width="17.7109375" style="10" customWidth="1"/>
    <col min="7" max="7" width="17.8515625" style="10" customWidth="1"/>
    <col min="8" max="8" width="18.421875" style="10" customWidth="1"/>
    <col min="9" max="16384" width="9.140625" style="10" customWidth="1"/>
  </cols>
  <sheetData>
    <row r="1" spans="1:8" s="1" customFormat="1" ht="17.25" customHeight="1">
      <c r="A1" s="14" t="str">
        <f>Balance!A1</f>
        <v>CÔNG TY CỔ PHẦN APECI</v>
      </c>
      <c r="B1" s="3"/>
      <c r="C1" s="55"/>
      <c r="D1" s="37"/>
      <c r="F1" s="17"/>
      <c r="H1" s="74" t="str">
        <f>+Balance!F1</f>
        <v>BÁO CÁO TÀI CHÍNH</v>
      </c>
    </row>
    <row r="2" spans="1:8" s="19" customFormat="1" ht="16.5" customHeight="1">
      <c r="A2" s="19" t="str">
        <f>Balance!A2</f>
        <v>Địa chỉ: Tầng 6, Tòa nhà APEC, 14 Lê Đại Hành, Hai Bà Trưng, Hà Nội</v>
      </c>
      <c r="C2" s="16"/>
      <c r="D2" s="75"/>
      <c r="F2" s="21"/>
      <c r="H2" s="76" t="str">
        <f>+Balance!F2</f>
        <v>Quý III năm 2012</v>
      </c>
    </row>
    <row r="3" spans="1:6" s="19" customFormat="1" ht="18" customHeight="1">
      <c r="A3" s="19" t="str">
        <f>Balance!A3</f>
        <v>Tel: 043.577.1983                                                                        Fax: 043.577.1985</v>
      </c>
      <c r="C3" s="16"/>
      <c r="D3" s="75"/>
      <c r="E3" s="22"/>
      <c r="F3" s="77"/>
    </row>
    <row r="4" spans="1:8" ht="3" customHeight="1">
      <c r="A4" s="24"/>
      <c r="B4" s="24"/>
      <c r="C4" s="24"/>
      <c r="D4" s="78"/>
      <c r="E4" s="24"/>
      <c r="F4" s="24"/>
      <c r="G4" s="24"/>
      <c r="H4" s="24"/>
    </row>
    <row r="5" ht="18.75" customHeight="1">
      <c r="H5" s="74" t="s">
        <v>137</v>
      </c>
    </row>
    <row r="6" spans="1:8" ht="16.5" customHeight="1">
      <c r="A6" s="230" t="s">
        <v>138</v>
      </c>
      <c r="B6" s="230"/>
      <c r="C6" s="230"/>
      <c r="D6" s="230"/>
      <c r="E6" s="230"/>
      <c r="F6" s="230"/>
      <c r="G6" s="230"/>
      <c r="H6" s="230"/>
    </row>
    <row r="7" spans="1:8" s="1" customFormat="1" ht="15">
      <c r="A7" s="213" t="s">
        <v>9</v>
      </c>
      <c r="B7" s="213"/>
      <c r="C7" s="213"/>
      <c r="D7" s="213"/>
      <c r="E7" s="213"/>
      <c r="F7" s="213"/>
      <c r="G7" s="213"/>
      <c r="H7" s="213"/>
    </row>
    <row r="8" spans="3:8" s="1" customFormat="1" ht="16.5" customHeight="1">
      <c r="C8" s="80"/>
      <c r="D8" s="33"/>
      <c r="G8" s="231" t="s">
        <v>139</v>
      </c>
      <c r="H8" s="231"/>
    </row>
    <row r="9" spans="1:8" s="1" customFormat="1" ht="18" customHeight="1">
      <c r="A9" s="81"/>
      <c r="B9" s="232" t="s">
        <v>140</v>
      </c>
      <c r="C9" s="233" t="s">
        <v>16</v>
      </c>
      <c r="D9" s="233" t="s">
        <v>17</v>
      </c>
      <c r="E9" s="234" t="s">
        <v>9</v>
      </c>
      <c r="F9" s="234" t="s">
        <v>141</v>
      </c>
      <c r="G9" s="234" t="s">
        <v>142</v>
      </c>
      <c r="H9" s="234" t="s">
        <v>143</v>
      </c>
    </row>
    <row r="10" spans="1:8" s="1" customFormat="1" ht="15" customHeight="1">
      <c r="A10" s="83"/>
      <c r="B10" s="232"/>
      <c r="C10" s="233"/>
      <c r="D10" s="233"/>
      <c r="E10" s="234"/>
      <c r="F10" s="234"/>
      <c r="G10" s="234"/>
      <c r="H10" s="234"/>
    </row>
    <row r="11" spans="1:8" s="3" customFormat="1" ht="17.25" customHeight="1">
      <c r="A11" s="3" t="s">
        <v>24</v>
      </c>
      <c r="B11" s="84" t="s">
        <v>144</v>
      </c>
      <c r="C11" s="85" t="s">
        <v>145</v>
      </c>
      <c r="D11" s="86" t="s">
        <v>146</v>
      </c>
      <c r="E11" s="35">
        <v>0</v>
      </c>
      <c r="F11" s="35">
        <v>0</v>
      </c>
      <c r="G11" s="35">
        <v>0</v>
      </c>
      <c r="H11" s="35">
        <v>0</v>
      </c>
    </row>
    <row r="12" spans="1:8" s="1" customFormat="1" ht="17.25" customHeight="1">
      <c r="A12" s="1" t="s">
        <v>26</v>
      </c>
      <c r="B12" s="88" t="s">
        <v>147</v>
      </c>
      <c r="C12" s="89" t="s">
        <v>148</v>
      </c>
      <c r="D12" s="90" t="s">
        <v>149</v>
      </c>
      <c r="E12" s="2">
        <v>0</v>
      </c>
      <c r="F12" s="2">
        <v>0</v>
      </c>
      <c r="G12" s="2">
        <v>0</v>
      </c>
      <c r="H12" s="2">
        <v>0</v>
      </c>
    </row>
    <row r="13" spans="1:8" s="3" customFormat="1" ht="17.25" customHeight="1">
      <c r="A13" s="3" t="s">
        <v>36</v>
      </c>
      <c r="B13" s="84" t="s">
        <v>150</v>
      </c>
      <c r="C13" s="85" t="s">
        <v>151</v>
      </c>
      <c r="D13" s="67"/>
      <c r="E13" s="2">
        <v>0</v>
      </c>
      <c r="F13" s="35">
        <v>0</v>
      </c>
      <c r="G13" s="35">
        <v>0</v>
      </c>
      <c r="H13" s="35">
        <v>0</v>
      </c>
    </row>
    <row r="14" spans="2:8" s="1" customFormat="1" ht="17.25" customHeight="1">
      <c r="B14" s="84" t="s">
        <v>152</v>
      </c>
      <c r="C14" s="85"/>
      <c r="D14" s="67"/>
      <c r="E14" s="2">
        <v>0</v>
      </c>
      <c r="F14" s="2">
        <v>0</v>
      </c>
      <c r="G14" s="2"/>
      <c r="H14" s="2"/>
    </row>
    <row r="15" spans="1:8" s="3" customFormat="1" ht="17.25" customHeight="1">
      <c r="A15" s="3" t="s">
        <v>38</v>
      </c>
      <c r="B15" s="91" t="s">
        <v>153</v>
      </c>
      <c r="C15" s="85" t="s">
        <v>154</v>
      </c>
      <c r="D15" s="67">
        <v>19</v>
      </c>
      <c r="E15" s="2">
        <v>0</v>
      </c>
      <c r="F15" s="35">
        <v>0</v>
      </c>
      <c r="G15" s="35">
        <v>0</v>
      </c>
      <c r="H15" s="35">
        <v>0</v>
      </c>
    </row>
    <row r="16" spans="1:8" s="3" customFormat="1" ht="17.25" customHeight="1">
      <c r="A16" s="3" t="s">
        <v>41</v>
      </c>
      <c r="B16" s="91" t="s">
        <v>155</v>
      </c>
      <c r="C16" s="85" t="s">
        <v>156</v>
      </c>
      <c r="D16" s="67"/>
      <c r="E16" s="2">
        <v>0</v>
      </c>
      <c r="F16" s="35">
        <v>0</v>
      </c>
      <c r="G16" s="35">
        <v>0</v>
      </c>
      <c r="H16" s="35">
        <v>0</v>
      </c>
    </row>
    <row r="17" spans="2:8" s="1" customFormat="1" ht="17.25" customHeight="1">
      <c r="B17" s="91" t="s">
        <v>157</v>
      </c>
      <c r="C17" s="85"/>
      <c r="D17" s="67"/>
      <c r="E17" s="2">
        <v>0</v>
      </c>
      <c r="F17" s="2">
        <v>0</v>
      </c>
      <c r="G17" s="2"/>
      <c r="H17" s="2"/>
    </row>
    <row r="18" spans="1:8" s="1" customFormat="1" ht="17.25" customHeight="1">
      <c r="A18" s="1" t="s">
        <v>43</v>
      </c>
      <c r="B18" s="92" t="s">
        <v>158</v>
      </c>
      <c r="C18" s="89" t="s">
        <v>159</v>
      </c>
      <c r="D18" s="93">
        <v>20</v>
      </c>
      <c r="E18" s="2">
        <v>830844926</v>
      </c>
      <c r="F18" s="2">
        <v>1591555911</v>
      </c>
      <c r="G18" s="2">
        <v>6054788275</v>
      </c>
      <c r="H18" s="2">
        <v>6468787972</v>
      </c>
    </row>
    <row r="19" spans="1:8" s="1" customFormat="1" ht="17.25" customHeight="1">
      <c r="A19" s="1" t="s">
        <v>96</v>
      </c>
      <c r="B19" s="92" t="s">
        <v>160</v>
      </c>
      <c r="C19" s="89" t="s">
        <v>161</v>
      </c>
      <c r="D19" s="93">
        <v>21</v>
      </c>
      <c r="E19" s="2">
        <v>-25121612000</v>
      </c>
      <c r="F19" s="2">
        <v>0</v>
      </c>
      <c r="G19" s="2">
        <v>-24626781800</v>
      </c>
      <c r="H19" s="2">
        <v>-1169959800</v>
      </c>
    </row>
    <row r="20" spans="2:8" s="7" customFormat="1" ht="17.25" customHeight="1">
      <c r="B20" s="94" t="s">
        <v>162</v>
      </c>
      <c r="C20" s="95" t="s">
        <v>163</v>
      </c>
      <c r="D20" s="96"/>
      <c r="E20" s="2">
        <v>0</v>
      </c>
      <c r="F20" s="6">
        <v>0</v>
      </c>
      <c r="G20" s="6">
        <v>-2500000</v>
      </c>
      <c r="H20" s="6"/>
    </row>
    <row r="21" spans="1:8" s="1" customFormat="1" ht="17.25" customHeight="1">
      <c r="A21" s="1" t="s">
        <v>98</v>
      </c>
      <c r="B21" s="88" t="s">
        <v>164</v>
      </c>
      <c r="C21" s="89" t="s">
        <v>165</v>
      </c>
      <c r="D21" s="93"/>
      <c r="E21" s="2">
        <v>0</v>
      </c>
      <c r="F21" s="2">
        <v>0</v>
      </c>
      <c r="G21" s="2"/>
      <c r="H21" s="2"/>
    </row>
    <row r="22" spans="1:8" s="1" customFormat="1" ht="17.25" customHeight="1">
      <c r="A22" s="1" t="s">
        <v>100</v>
      </c>
      <c r="B22" s="88" t="s">
        <v>166</v>
      </c>
      <c r="C22" s="89" t="s">
        <v>167</v>
      </c>
      <c r="D22" s="93">
        <v>22</v>
      </c>
      <c r="E22" s="2">
        <v>-931030777</v>
      </c>
      <c r="F22" s="39">
        <v>-1378231243</v>
      </c>
      <c r="G22" s="2">
        <v>-3745780336</v>
      </c>
      <c r="H22" s="39">
        <v>-4213440317</v>
      </c>
    </row>
    <row r="23" spans="1:8" s="3" customFormat="1" ht="27.75" customHeight="1">
      <c r="A23" s="3" t="s">
        <v>102</v>
      </c>
      <c r="B23" s="91" t="s">
        <v>168</v>
      </c>
      <c r="C23" s="85" t="s">
        <v>169</v>
      </c>
      <c r="D23" s="67"/>
      <c r="E23" s="35">
        <v>-25221797851</v>
      </c>
      <c r="F23" s="35">
        <v>213324668</v>
      </c>
      <c r="G23" s="35">
        <v>-22317773861</v>
      </c>
      <c r="H23" s="35">
        <v>1085387855</v>
      </c>
    </row>
    <row r="24" spans="2:8" s="1" customFormat="1" ht="17.25" customHeight="1">
      <c r="B24" s="84" t="s">
        <v>170</v>
      </c>
      <c r="C24" s="85"/>
      <c r="D24" s="67"/>
      <c r="E24" s="2">
        <v>0</v>
      </c>
      <c r="F24" s="2">
        <v>0</v>
      </c>
      <c r="G24" s="2"/>
      <c r="H24" s="2"/>
    </row>
    <row r="25" spans="1:8" s="1" customFormat="1" ht="17.25" customHeight="1">
      <c r="A25" s="1" t="s">
        <v>123</v>
      </c>
      <c r="B25" s="88" t="s">
        <v>171</v>
      </c>
      <c r="C25" s="89" t="s">
        <v>172</v>
      </c>
      <c r="D25" s="93"/>
      <c r="E25" s="2">
        <v>158756913</v>
      </c>
      <c r="F25" s="2">
        <v>25159052</v>
      </c>
      <c r="G25" s="2">
        <v>636944441</v>
      </c>
      <c r="H25" s="2">
        <v>196500980.4</v>
      </c>
    </row>
    <row r="26" spans="1:8" s="1" customFormat="1" ht="17.25" customHeight="1">
      <c r="A26" s="1" t="s">
        <v>173</v>
      </c>
      <c r="B26" s="88" t="s">
        <v>174</v>
      </c>
      <c r="C26" s="89" t="s">
        <v>175</v>
      </c>
      <c r="D26" s="93">
        <v>23</v>
      </c>
      <c r="E26" s="2">
        <v>0</v>
      </c>
      <c r="F26" s="2">
        <v>-122883</v>
      </c>
      <c r="G26" s="2">
        <v>-3000001</v>
      </c>
      <c r="H26" s="2">
        <v>-7242883</v>
      </c>
    </row>
    <row r="27" spans="1:8" s="3" customFormat="1" ht="17.25" customHeight="1">
      <c r="A27" s="3" t="s">
        <v>176</v>
      </c>
      <c r="B27" s="84" t="s">
        <v>177</v>
      </c>
      <c r="C27" s="85" t="s">
        <v>178</v>
      </c>
      <c r="D27" s="67"/>
      <c r="E27" s="35">
        <v>158756913</v>
      </c>
      <c r="F27" s="35">
        <v>25036169</v>
      </c>
      <c r="G27" s="35">
        <v>633944440</v>
      </c>
      <c r="H27" s="35">
        <v>189258097.4</v>
      </c>
    </row>
    <row r="28" spans="1:8" s="3" customFormat="1" ht="14.25">
      <c r="A28" s="3">
        <v>14</v>
      </c>
      <c r="B28" s="84" t="s">
        <v>179</v>
      </c>
      <c r="C28" s="85" t="s">
        <v>180</v>
      </c>
      <c r="D28" s="67"/>
      <c r="E28" s="35">
        <v>-25063040938</v>
      </c>
      <c r="F28" s="35">
        <v>238360837</v>
      </c>
      <c r="G28" s="35">
        <v>-21683829421</v>
      </c>
      <c r="H28" s="35">
        <v>1274645952.4</v>
      </c>
    </row>
    <row r="29" spans="2:8" s="3" customFormat="1" ht="14.25">
      <c r="B29" s="84" t="s">
        <v>181</v>
      </c>
      <c r="C29" s="85"/>
      <c r="D29" s="67"/>
      <c r="E29" s="35"/>
      <c r="F29" s="35"/>
      <c r="G29" s="35"/>
      <c r="H29" s="35"/>
    </row>
    <row r="30" spans="1:8" s="1" customFormat="1" ht="17.25" customHeight="1">
      <c r="A30" s="1">
        <v>15</v>
      </c>
      <c r="B30" s="1" t="s">
        <v>182</v>
      </c>
      <c r="C30" s="97" t="s">
        <v>183</v>
      </c>
      <c r="D30" s="37">
        <v>15</v>
      </c>
      <c r="E30" s="2">
        <v>0</v>
      </c>
      <c r="F30" s="6">
        <v>4121926.25</v>
      </c>
      <c r="G30" s="2">
        <v>0</v>
      </c>
      <c r="H30" s="6">
        <v>52788236.85</v>
      </c>
    </row>
    <row r="31" spans="1:8" s="1" customFormat="1" ht="17.25" customHeight="1">
      <c r="A31" s="1">
        <v>16</v>
      </c>
      <c r="B31" s="1" t="s">
        <v>184</v>
      </c>
      <c r="C31" s="97" t="s">
        <v>185</v>
      </c>
      <c r="D31" s="37"/>
      <c r="E31" s="2">
        <v>0</v>
      </c>
      <c r="F31" s="2">
        <v>0</v>
      </c>
      <c r="G31" s="2">
        <v>0</v>
      </c>
      <c r="H31" s="2">
        <v>0</v>
      </c>
    </row>
    <row r="32" spans="1:8" s="3" customFormat="1" ht="17.25" customHeight="1">
      <c r="A32" s="98">
        <v>17</v>
      </c>
      <c r="B32" s="98" t="s">
        <v>5</v>
      </c>
      <c r="C32" s="99" t="s">
        <v>186</v>
      </c>
      <c r="D32" s="100"/>
      <c r="E32" s="101">
        <v>-25063040938</v>
      </c>
      <c r="F32" s="101">
        <v>234238910.75</v>
      </c>
      <c r="G32" s="101">
        <v>-21683829421</v>
      </c>
      <c r="H32" s="101">
        <v>1221857715.5500002</v>
      </c>
    </row>
    <row r="33" spans="1:8" s="1" customFormat="1" ht="17.25" customHeight="1">
      <c r="A33" s="102"/>
      <c r="B33" s="103" t="s">
        <v>187</v>
      </c>
      <c r="C33" s="93"/>
      <c r="D33" s="93"/>
      <c r="E33" s="2"/>
      <c r="F33" s="2"/>
      <c r="G33" s="2"/>
      <c r="H33" s="2"/>
    </row>
    <row r="34" spans="1:8" s="46" customFormat="1" ht="17.25" customHeight="1">
      <c r="A34" s="104">
        <v>18</v>
      </c>
      <c r="B34" s="104" t="s">
        <v>188</v>
      </c>
      <c r="C34" s="105">
        <v>70</v>
      </c>
      <c r="D34" s="105">
        <v>24</v>
      </c>
      <c r="E34" s="106">
        <f>+E32/26400000</f>
        <v>-949.3576112878787</v>
      </c>
      <c r="F34" s="106">
        <f>+F32/26400000</f>
        <v>8.872686013257576</v>
      </c>
      <c r="G34" s="106">
        <f>+G32/26400000</f>
        <v>-821.3571750378787</v>
      </c>
      <c r="H34" s="106">
        <f>+H32/26400000</f>
        <v>46.2824892253788</v>
      </c>
    </row>
    <row r="35" spans="1:6" s="3" customFormat="1" ht="12.75" customHeight="1" hidden="1">
      <c r="A35" s="3">
        <v>19</v>
      </c>
      <c r="B35" s="3" t="s">
        <v>189</v>
      </c>
      <c r="C35" s="107"/>
      <c r="D35" s="33"/>
      <c r="E35" s="35">
        <f>Balance!F135</f>
        <v>-61236204319</v>
      </c>
      <c r="F35" s="35"/>
    </row>
    <row r="36" spans="1:7" s="3" customFormat="1" ht="12.75" customHeight="1" hidden="1">
      <c r="A36" s="3">
        <v>20</v>
      </c>
      <c r="B36" s="46" t="s">
        <v>190</v>
      </c>
      <c r="C36" s="107"/>
      <c r="D36" s="33"/>
      <c r="E36" s="66"/>
      <c r="F36" s="66"/>
      <c r="G36" s="87"/>
    </row>
    <row r="37" spans="2:6" s="1" customFormat="1" ht="12.75" customHeight="1" hidden="1">
      <c r="B37" s="1" t="s">
        <v>191</v>
      </c>
      <c r="C37" s="107"/>
      <c r="D37" s="37"/>
      <c r="E37" s="2"/>
      <c r="F37" s="2"/>
    </row>
    <row r="38" spans="2:6" s="1" customFormat="1" ht="12.75" customHeight="1" hidden="1">
      <c r="B38" s="1" t="s">
        <v>192</v>
      </c>
      <c r="C38" s="107"/>
      <c r="D38" s="37"/>
      <c r="E38" s="2"/>
      <c r="F38" s="2"/>
    </row>
    <row r="39" spans="2:6" s="1" customFormat="1" ht="12.75" customHeight="1" hidden="1">
      <c r="B39" s="1" t="s">
        <v>193</v>
      </c>
      <c r="C39" s="107"/>
      <c r="D39" s="37"/>
      <c r="E39" s="2"/>
      <c r="F39" s="108"/>
    </row>
    <row r="40" spans="2:6" s="1" customFormat="1" ht="12.75" customHeight="1" hidden="1">
      <c r="B40" s="1" t="s">
        <v>194</v>
      </c>
      <c r="C40" s="107"/>
      <c r="D40" s="37"/>
      <c r="E40" s="2"/>
      <c r="F40" s="2"/>
    </row>
    <row r="41" spans="1:6" s="3" customFormat="1" ht="12.75" customHeight="1" hidden="1">
      <c r="A41" s="3">
        <v>21</v>
      </c>
      <c r="B41" s="3" t="s">
        <v>195</v>
      </c>
      <c r="C41" s="107" t="s">
        <v>196</v>
      </c>
      <c r="D41" s="33"/>
      <c r="E41" s="35">
        <f>E36+E35+E32</f>
        <v>-86299245257</v>
      </c>
      <c r="F41" s="35">
        <f>E41-Balance!E135</f>
        <v>-3379759350</v>
      </c>
    </row>
    <row r="42" spans="2:5" s="1" customFormat="1" ht="10.5" customHeight="1">
      <c r="B42" s="3"/>
      <c r="C42" s="107"/>
      <c r="D42" s="37"/>
      <c r="E42" s="34"/>
    </row>
    <row r="43" spans="2:8" s="1" customFormat="1" ht="17.25" customHeight="1">
      <c r="B43" s="4"/>
      <c r="C43" s="109"/>
      <c r="D43" s="6"/>
      <c r="E43" s="229"/>
      <c r="F43" s="229"/>
      <c r="H43" s="31" t="str">
        <f>+Balance!D147</f>
        <v>Hà Nội, ngày 20 tháng 10 năm 2012  </v>
      </c>
    </row>
    <row r="44" spans="2:8" s="1" customFormat="1" ht="18" customHeight="1">
      <c r="B44" s="55"/>
      <c r="C44" s="55"/>
      <c r="D44" s="213" t="str">
        <f>+A1</f>
        <v>CÔNG TY CỔ PHẦN APECI</v>
      </c>
      <c r="E44" s="213"/>
      <c r="F44" s="213"/>
      <c r="G44" s="213"/>
      <c r="H44" s="213"/>
    </row>
    <row r="45" spans="2:8" s="1" customFormat="1" ht="18" customHeight="1">
      <c r="B45" s="33" t="s">
        <v>133</v>
      </c>
      <c r="C45" s="3"/>
      <c r="D45" s="213" t="s">
        <v>134</v>
      </c>
      <c r="E45" s="213"/>
      <c r="F45" s="213"/>
      <c r="G45" s="213"/>
      <c r="H45" s="213"/>
    </row>
    <row r="46" spans="4:8" s="1" customFormat="1" ht="18" customHeight="1">
      <c r="D46" s="37"/>
      <c r="E46" s="4"/>
      <c r="F46" s="4"/>
      <c r="G46" s="4"/>
      <c r="H46" s="4"/>
    </row>
    <row r="47" spans="4:7" s="1" customFormat="1" ht="18" customHeight="1">
      <c r="D47" s="37"/>
      <c r="F47" s="5"/>
      <c r="G47" s="5"/>
    </row>
    <row r="48" spans="4:7" s="1" customFormat="1" ht="18" customHeight="1">
      <c r="D48" s="37"/>
      <c r="G48" s="5"/>
    </row>
    <row r="49" s="1" customFormat="1" ht="18" customHeight="1">
      <c r="D49" s="37"/>
    </row>
    <row r="50" spans="2:8" s="3" customFormat="1" ht="18" customHeight="1">
      <c r="B50" s="33" t="s">
        <v>135</v>
      </c>
      <c r="D50" s="213" t="s">
        <v>136</v>
      </c>
      <c r="E50" s="213"/>
      <c r="F50" s="213"/>
      <c r="G50" s="213"/>
      <c r="H50" s="213"/>
    </row>
    <row r="51" s="1" customFormat="1" ht="18" customHeight="1">
      <c r="D51" s="37"/>
    </row>
    <row r="52" s="1" customFormat="1" ht="18" customHeight="1">
      <c r="D52" s="37"/>
    </row>
    <row r="53" s="1" customFormat="1" ht="18" customHeight="1">
      <c r="D53" s="37"/>
    </row>
    <row r="54" s="1" customFormat="1" ht="18" customHeight="1">
      <c r="D54" s="37"/>
    </row>
    <row r="55" s="1" customFormat="1" ht="18" customHeight="1">
      <c r="D55" s="37"/>
    </row>
    <row r="56" s="1" customFormat="1" ht="15">
      <c r="D56" s="37"/>
    </row>
    <row r="57" s="1" customFormat="1" ht="15">
      <c r="D57" s="37"/>
    </row>
    <row r="58" s="1" customFormat="1" ht="15">
      <c r="D58" s="37"/>
    </row>
    <row r="59" s="1" customFormat="1" ht="15">
      <c r="D59" s="37"/>
    </row>
    <row r="60" spans="1:6" s="1" customFormat="1" ht="15.75">
      <c r="A60" s="10"/>
      <c r="B60" s="10"/>
      <c r="C60" s="10"/>
      <c r="D60" s="73"/>
      <c r="E60" s="10"/>
      <c r="F60" s="10"/>
    </row>
  </sheetData>
  <sheetProtection selectLockedCells="1" selectUnlockedCells="1"/>
  <mergeCells count="14">
    <mergeCell ref="A6:H6"/>
    <mergeCell ref="A7:H7"/>
    <mergeCell ref="G8:H8"/>
    <mergeCell ref="B9:B10"/>
    <mergeCell ref="C9:C10"/>
    <mergeCell ref="D9:D10"/>
    <mergeCell ref="E9:E10"/>
    <mergeCell ref="F9:F10"/>
    <mergeCell ref="G9:G10"/>
    <mergeCell ref="H9:H10"/>
    <mergeCell ref="D45:H45"/>
    <mergeCell ref="D50:H50"/>
    <mergeCell ref="E43:F43"/>
    <mergeCell ref="D44:H44"/>
  </mergeCells>
  <printOptions/>
  <pageMargins left="0.7902777777777777" right="0.25972222222222224" top="0.64" bottom="1.26" header="0.47" footer="0.24027777777777778"/>
  <pageSetup firstPageNumber="3" useFirstPageNumber="1" horizontalDpi="300" verticalDpi="300" orientation="landscape" r:id="rId3"/>
  <headerFooter alignWithMargins="0">
    <oddFooter>&amp;CPage &amp;P</oddFooter>
  </headerFooter>
  <legacyDrawing r:id="rId2"/>
</worksheet>
</file>

<file path=xl/worksheets/sheet3.xml><?xml version="1.0" encoding="utf-8"?>
<worksheet xmlns="http://schemas.openxmlformats.org/spreadsheetml/2006/main" xmlns:r="http://schemas.openxmlformats.org/officeDocument/2006/relationships">
  <dimension ref="A1:H67"/>
  <sheetViews>
    <sheetView workbookViewId="0" topLeftCell="A37">
      <selection activeCell="C47" sqref="C47"/>
    </sheetView>
  </sheetViews>
  <sheetFormatPr defaultColWidth="9.140625" defaultRowHeight="12.75"/>
  <cols>
    <col min="1" max="1" width="3.57421875" style="10" customWidth="1"/>
    <col min="2" max="2" width="0.5625" style="10" customWidth="1"/>
    <col min="3" max="3" width="47.57421875" style="10" customWidth="1"/>
    <col min="4" max="4" width="6.421875" style="10" customWidth="1"/>
    <col min="5" max="5" width="5.140625" style="10" customWidth="1"/>
    <col min="6" max="6" width="15.57421875" style="110" customWidth="1"/>
    <col min="7" max="7" width="15.00390625" style="10" customWidth="1"/>
    <col min="8" max="8" width="18.57421875" style="10" customWidth="1"/>
    <col min="9" max="9" width="13.8515625" style="10" customWidth="1"/>
    <col min="10" max="16384" width="9.140625" style="10" customWidth="1"/>
  </cols>
  <sheetData>
    <row r="1" spans="1:7" ht="15" customHeight="1">
      <c r="A1" s="111" t="str">
        <f>+Balance!A1</f>
        <v>CÔNG TY CỔ PHẦN APECI</v>
      </c>
      <c r="B1" s="14"/>
      <c r="E1" s="21"/>
      <c r="F1" s="21"/>
      <c r="G1" s="17" t="str">
        <f>Balance!F1</f>
        <v>BÁO CÁO TÀI CHÍNH</v>
      </c>
    </row>
    <row r="2" spans="1:7" ht="15" customHeight="1">
      <c r="A2" s="112" t="str">
        <f>+Balance!A2</f>
        <v>Địa chỉ: Tầng 6, Tòa nhà APEC, 14 Lê Đại Hành, Hai Bà Trưng, Hà Nội</v>
      </c>
      <c r="B2" s="19"/>
      <c r="E2" s="21"/>
      <c r="F2" s="21"/>
      <c r="G2" s="21" t="str">
        <f>Balance!F2</f>
        <v>Quý III năm 2012</v>
      </c>
    </row>
    <row r="3" spans="1:7" ht="15" customHeight="1">
      <c r="A3" s="112" t="str">
        <f>+Balance!A3</f>
        <v>Tel: 043.577.1983                                                                        Fax: 043.577.1985</v>
      </c>
      <c r="B3" s="19"/>
      <c r="D3" s="21"/>
      <c r="E3" s="21"/>
      <c r="F3" s="113"/>
      <c r="G3" s="21"/>
    </row>
    <row r="4" spans="1:7" ht="2.25" customHeight="1">
      <c r="A4" s="57"/>
      <c r="B4" s="57"/>
      <c r="C4" s="114"/>
      <c r="D4" s="24"/>
      <c r="E4" s="24"/>
      <c r="F4" s="115"/>
      <c r="G4" s="116"/>
    </row>
    <row r="5" spans="1:7" ht="2.25" customHeight="1">
      <c r="A5" s="102"/>
      <c r="B5" s="102"/>
      <c r="C5" s="93"/>
      <c r="D5" s="27"/>
      <c r="E5" s="27"/>
      <c r="F5" s="117"/>
      <c r="G5" s="118"/>
    </row>
    <row r="6" spans="1:7" ht="15" customHeight="1">
      <c r="A6" s="102"/>
      <c r="B6" s="102"/>
      <c r="C6" s="93"/>
      <c r="D6" s="27"/>
      <c r="E6" s="27"/>
      <c r="G6" s="119" t="s">
        <v>197</v>
      </c>
    </row>
    <row r="7" spans="1:7" ht="16.5" customHeight="1">
      <c r="A7" s="230" t="s">
        <v>198</v>
      </c>
      <c r="B7" s="230"/>
      <c r="C7" s="230"/>
      <c r="D7" s="230"/>
      <c r="E7" s="230"/>
      <c r="F7" s="230"/>
      <c r="G7" s="230"/>
    </row>
    <row r="8" spans="1:7" ht="15" customHeight="1">
      <c r="A8" s="237" t="s">
        <v>199</v>
      </c>
      <c r="B8" s="237"/>
      <c r="C8" s="237"/>
      <c r="D8" s="237"/>
      <c r="E8" s="237"/>
      <c r="F8" s="237"/>
      <c r="G8" s="237"/>
    </row>
    <row r="9" spans="1:7" ht="15" customHeight="1">
      <c r="A9" s="213" t="s">
        <v>9</v>
      </c>
      <c r="B9" s="213"/>
      <c r="C9" s="213"/>
      <c r="D9" s="213"/>
      <c r="E9" s="213"/>
      <c r="F9" s="213"/>
      <c r="G9" s="213"/>
    </row>
    <row r="10" spans="2:7" ht="15" customHeight="1">
      <c r="B10" s="121"/>
      <c r="C10" s="121"/>
      <c r="D10" s="121"/>
      <c r="E10" s="121"/>
      <c r="G10" s="122" t="s">
        <v>200</v>
      </c>
    </row>
    <row r="11" spans="1:7" s="1" customFormat="1" ht="13.5" customHeight="1">
      <c r="A11" s="208" t="s">
        <v>201</v>
      </c>
      <c r="B11" s="208"/>
      <c r="C11" s="208" t="s">
        <v>140</v>
      </c>
      <c r="D11" s="233" t="s">
        <v>16</v>
      </c>
      <c r="E11" s="209" t="s">
        <v>202</v>
      </c>
      <c r="F11" s="210" t="s">
        <v>203</v>
      </c>
      <c r="G11" s="210" t="s">
        <v>204</v>
      </c>
    </row>
    <row r="12" spans="1:7" s="1" customFormat="1" ht="13.5" customHeight="1">
      <c r="A12" s="208"/>
      <c r="B12" s="208"/>
      <c r="C12" s="208"/>
      <c r="D12" s="233"/>
      <c r="E12" s="209"/>
      <c r="F12" s="210"/>
      <c r="G12" s="210"/>
    </row>
    <row r="13" spans="1:7" ht="2.25" customHeight="1">
      <c r="A13" s="102"/>
      <c r="B13" s="102"/>
      <c r="C13" s="67"/>
      <c r="D13" s="67"/>
      <c r="E13" s="123"/>
      <c r="F13" s="119"/>
      <c r="G13" s="123"/>
    </row>
    <row r="14" spans="1:7" s="9" customFormat="1" ht="18" customHeight="1">
      <c r="A14" s="67" t="s">
        <v>205</v>
      </c>
      <c r="B14" s="103"/>
      <c r="C14" s="124" t="s">
        <v>206</v>
      </c>
      <c r="D14" s="67"/>
      <c r="E14" s="67"/>
      <c r="F14" s="125"/>
      <c r="G14" s="67"/>
    </row>
    <row r="15" spans="1:7" s="130" customFormat="1" ht="15" customHeight="1">
      <c r="A15" s="120" t="s">
        <v>24</v>
      </c>
      <c r="B15" s="120"/>
      <c r="C15" s="126" t="s">
        <v>207</v>
      </c>
      <c r="D15" s="127" t="s">
        <v>145</v>
      </c>
      <c r="E15" s="128"/>
      <c r="F15" s="129">
        <v>-25063040938</v>
      </c>
      <c r="G15" s="129">
        <v>1274645952.4</v>
      </c>
    </row>
    <row r="16" spans="1:7" s="130" customFormat="1" ht="15" customHeight="1">
      <c r="A16" s="120" t="s">
        <v>26</v>
      </c>
      <c r="B16" s="120"/>
      <c r="C16" s="126" t="s">
        <v>208</v>
      </c>
      <c r="D16" s="127"/>
      <c r="E16" s="128"/>
      <c r="F16" s="129"/>
      <c r="G16" s="129">
        <v>0</v>
      </c>
    </row>
    <row r="17" spans="1:7" ht="13.5" customHeight="1">
      <c r="A17" s="93"/>
      <c r="B17" s="93"/>
      <c r="C17" s="131" t="s">
        <v>209</v>
      </c>
      <c r="D17" s="75" t="s">
        <v>210</v>
      </c>
      <c r="E17" s="60"/>
      <c r="F17" s="132">
        <v>194944988</v>
      </c>
      <c r="G17" s="133">
        <v>145531321</v>
      </c>
    </row>
    <row r="18" spans="1:7" ht="15.75" hidden="1">
      <c r="A18" s="93"/>
      <c r="B18" s="93"/>
      <c r="C18" s="131" t="s">
        <v>211</v>
      </c>
      <c r="D18" s="75" t="s">
        <v>148</v>
      </c>
      <c r="E18" s="60"/>
      <c r="F18" s="132"/>
      <c r="G18" s="133">
        <v>0</v>
      </c>
    </row>
    <row r="19" spans="1:7" ht="15.75" hidden="1">
      <c r="A19" s="93"/>
      <c r="B19" s="93"/>
      <c r="C19" s="131" t="s">
        <v>212</v>
      </c>
      <c r="D19" s="75" t="s">
        <v>213</v>
      </c>
      <c r="E19" s="60"/>
      <c r="F19" s="132"/>
      <c r="G19" s="133">
        <v>0</v>
      </c>
    </row>
    <row r="20" spans="1:7" ht="15.75" hidden="1">
      <c r="A20" s="93"/>
      <c r="B20" s="93"/>
      <c r="C20" s="131" t="s">
        <v>214</v>
      </c>
      <c r="D20" s="75" t="s">
        <v>148</v>
      </c>
      <c r="E20" s="60"/>
      <c r="F20" s="132"/>
      <c r="G20" s="133">
        <v>0</v>
      </c>
    </row>
    <row r="21" spans="1:7" ht="13.5" customHeight="1">
      <c r="A21" s="93"/>
      <c r="B21" s="93"/>
      <c r="C21" s="131" t="s">
        <v>215</v>
      </c>
      <c r="D21" s="75" t="s">
        <v>216</v>
      </c>
      <c r="E21" s="60"/>
      <c r="F21" s="132">
        <v>0</v>
      </c>
      <c r="G21" s="133">
        <v>0</v>
      </c>
    </row>
    <row r="22" spans="1:7" ht="13.5" customHeight="1">
      <c r="A22" s="93"/>
      <c r="B22" s="93"/>
      <c r="C22" s="131" t="s">
        <v>217</v>
      </c>
      <c r="D22" s="75" t="s">
        <v>218</v>
      </c>
      <c r="E22" s="60"/>
      <c r="F22" s="132">
        <v>-2500000</v>
      </c>
      <c r="G22" s="133">
        <v>0</v>
      </c>
    </row>
    <row r="23" spans="1:7" ht="1.5" customHeight="1">
      <c r="A23" s="93"/>
      <c r="B23" s="93"/>
      <c r="C23" s="131"/>
      <c r="D23" s="75"/>
      <c r="E23" s="60"/>
      <c r="F23" s="129" t="e">
        <v>#REF!</v>
      </c>
      <c r="G23" s="133">
        <v>0</v>
      </c>
    </row>
    <row r="24" spans="1:7" s="130" customFormat="1" ht="15" customHeight="1">
      <c r="A24" s="120" t="s">
        <v>36</v>
      </c>
      <c r="B24" s="134"/>
      <c r="C24" s="126" t="s">
        <v>219</v>
      </c>
      <c r="D24" s="127" t="s">
        <v>220</v>
      </c>
      <c r="E24" s="128"/>
      <c r="F24" s="129">
        <v>-24870595950</v>
      </c>
      <c r="G24" s="129">
        <v>1420177273.4</v>
      </c>
    </row>
    <row r="25" spans="1:7" s="9" customFormat="1" ht="15" customHeight="1">
      <c r="A25" s="103"/>
      <c r="B25" s="103"/>
      <c r="C25" s="126" t="s">
        <v>221</v>
      </c>
      <c r="D25" s="135"/>
      <c r="E25" s="136"/>
      <c r="F25" s="129"/>
      <c r="G25" s="137">
        <v>0</v>
      </c>
    </row>
    <row r="26" spans="1:7" ht="13.5" customHeight="1">
      <c r="A26" s="93"/>
      <c r="B26" s="93"/>
      <c r="C26" s="131" t="s">
        <v>222</v>
      </c>
      <c r="D26" s="75" t="s">
        <v>223</v>
      </c>
      <c r="E26" s="60"/>
      <c r="F26" s="132">
        <v>-7489334243</v>
      </c>
      <c r="G26" s="133">
        <v>-9457467797</v>
      </c>
    </row>
    <row r="27" spans="1:7" ht="13.5" customHeight="1">
      <c r="A27" s="93"/>
      <c r="B27" s="93"/>
      <c r="C27" s="131" t="s">
        <v>224</v>
      </c>
      <c r="D27" s="75" t="s">
        <v>151</v>
      </c>
      <c r="E27" s="60"/>
      <c r="F27" s="132">
        <v>-257730177</v>
      </c>
      <c r="G27" s="133">
        <v>-99604883</v>
      </c>
    </row>
    <row r="28" spans="1:7" ht="13.5" customHeight="1">
      <c r="A28" s="93"/>
      <c r="B28" s="93"/>
      <c r="C28" s="131" t="s">
        <v>225</v>
      </c>
      <c r="D28" s="75" t="s">
        <v>154</v>
      </c>
      <c r="E28" s="60"/>
      <c r="F28" s="132">
        <v>44649791323</v>
      </c>
      <c r="G28" s="133">
        <v>6748676714</v>
      </c>
    </row>
    <row r="29" spans="1:7" ht="13.5" customHeight="1">
      <c r="A29" s="93"/>
      <c r="B29" s="93"/>
      <c r="C29" s="131" t="s">
        <v>226</v>
      </c>
      <c r="D29" s="75"/>
      <c r="E29" s="60"/>
      <c r="F29" s="132"/>
      <c r="G29" s="133">
        <v>0</v>
      </c>
    </row>
    <row r="30" spans="1:7" ht="13.5" customHeight="1">
      <c r="A30" s="93"/>
      <c r="B30" s="93"/>
      <c r="C30" s="131" t="s">
        <v>227</v>
      </c>
      <c r="D30" s="75">
        <v>12</v>
      </c>
      <c r="E30" s="60"/>
      <c r="F30" s="132">
        <v>-207781594</v>
      </c>
      <c r="G30" s="133">
        <v>-238016089</v>
      </c>
    </row>
    <row r="31" spans="1:7" ht="13.5" customHeight="1" hidden="1">
      <c r="A31" s="93"/>
      <c r="B31" s="93"/>
      <c r="C31" s="131" t="s">
        <v>228</v>
      </c>
      <c r="D31" s="75">
        <v>13</v>
      </c>
      <c r="E31" s="60"/>
      <c r="F31" s="132"/>
      <c r="G31" s="133">
        <v>0</v>
      </c>
    </row>
    <row r="32" spans="1:7" ht="13.5" customHeight="1" hidden="1">
      <c r="A32" s="93"/>
      <c r="B32" s="93"/>
      <c r="C32" s="131" t="s">
        <v>229</v>
      </c>
      <c r="D32" s="75">
        <v>14</v>
      </c>
      <c r="E32" s="60"/>
      <c r="F32" s="132"/>
      <c r="G32" s="133">
        <v>0</v>
      </c>
    </row>
    <row r="33" spans="1:7" ht="13.5" customHeight="1" hidden="1">
      <c r="A33" s="93"/>
      <c r="B33" s="93"/>
      <c r="C33" s="131" t="s">
        <v>230</v>
      </c>
      <c r="D33" s="75">
        <v>15</v>
      </c>
      <c r="E33" s="60"/>
      <c r="F33" s="132"/>
      <c r="G33" s="133">
        <v>0</v>
      </c>
    </row>
    <row r="34" spans="1:7" ht="13.5" customHeight="1">
      <c r="A34" s="93"/>
      <c r="B34" s="93"/>
      <c r="C34" s="131" t="s">
        <v>231</v>
      </c>
      <c r="D34" s="75">
        <v>16</v>
      </c>
      <c r="E34" s="60"/>
      <c r="F34" s="132">
        <v>5596422959</v>
      </c>
      <c r="G34" s="133">
        <v>-849951050</v>
      </c>
    </row>
    <row r="35" spans="1:7" s="9" customFormat="1" ht="15" customHeight="1">
      <c r="A35" s="103"/>
      <c r="B35" s="103"/>
      <c r="C35" s="126" t="s">
        <v>232</v>
      </c>
      <c r="D35" s="135">
        <v>20</v>
      </c>
      <c r="E35" s="136"/>
      <c r="F35" s="137">
        <v>17420772318</v>
      </c>
      <c r="G35" s="137">
        <v>-2476185831.6000004</v>
      </c>
    </row>
    <row r="36" spans="1:7" s="9" customFormat="1" ht="0.75" customHeight="1">
      <c r="A36" s="103"/>
      <c r="B36" s="103"/>
      <c r="C36" s="138"/>
      <c r="D36" s="135"/>
      <c r="E36" s="136"/>
      <c r="F36" s="129" t="e">
        <v>#REF!</v>
      </c>
      <c r="G36" s="137">
        <v>0</v>
      </c>
    </row>
    <row r="37" spans="1:7" s="9" customFormat="1" ht="15" customHeight="1">
      <c r="A37" s="67" t="s">
        <v>28</v>
      </c>
      <c r="B37" s="103"/>
      <c r="C37" s="138" t="s">
        <v>233</v>
      </c>
      <c r="D37" s="135"/>
      <c r="E37" s="136"/>
      <c r="F37" s="129"/>
      <c r="G37" s="137">
        <v>0</v>
      </c>
    </row>
    <row r="38" spans="1:7" ht="13.5" customHeight="1">
      <c r="A38" s="93" t="s">
        <v>24</v>
      </c>
      <c r="B38" s="102"/>
      <c r="C38" s="131" t="s">
        <v>234</v>
      </c>
      <c r="D38" s="75">
        <v>21</v>
      </c>
      <c r="E38" s="60"/>
      <c r="F38" s="132">
        <v>-44379078540</v>
      </c>
      <c r="G38" s="133">
        <v>-19648029418.4</v>
      </c>
    </row>
    <row r="39" spans="1:7" ht="13.5" customHeight="1">
      <c r="A39" s="93" t="s">
        <v>26</v>
      </c>
      <c r="B39" s="102"/>
      <c r="C39" s="131" t="s">
        <v>235</v>
      </c>
      <c r="D39" s="75">
        <v>22</v>
      </c>
      <c r="E39" s="60"/>
      <c r="F39" s="132">
        <v>0</v>
      </c>
      <c r="G39" s="133">
        <v>0</v>
      </c>
    </row>
    <row r="40" spans="1:7" ht="17.25" customHeight="1">
      <c r="A40" s="93" t="s">
        <v>36</v>
      </c>
      <c r="B40" s="102"/>
      <c r="C40" s="131" t="s">
        <v>236</v>
      </c>
      <c r="D40" s="75">
        <v>23</v>
      </c>
      <c r="E40" s="60"/>
      <c r="F40" s="132">
        <v>5294643791</v>
      </c>
      <c r="G40" s="133">
        <v>-12530065200</v>
      </c>
    </row>
    <row r="41" spans="1:7" ht="17.25" customHeight="1">
      <c r="A41" s="93" t="s">
        <v>38</v>
      </c>
      <c r="B41" s="102"/>
      <c r="C41" s="131" t="s">
        <v>237</v>
      </c>
      <c r="D41" s="75">
        <v>24</v>
      </c>
      <c r="E41" s="60"/>
      <c r="F41" s="132"/>
      <c r="G41" s="133"/>
    </row>
    <row r="42" spans="1:7" ht="13.5" customHeight="1">
      <c r="A42" s="93" t="s">
        <v>41</v>
      </c>
      <c r="B42" s="102"/>
      <c r="C42" s="131" t="s">
        <v>238</v>
      </c>
      <c r="D42" s="75">
        <v>25</v>
      </c>
      <c r="E42" s="60"/>
      <c r="F42" s="132">
        <v>36807147000</v>
      </c>
      <c r="G42" s="133">
        <v>-2164396000.399994</v>
      </c>
    </row>
    <row r="43" spans="1:7" ht="13.5" customHeight="1">
      <c r="A43" s="93" t="s">
        <v>43</v>
      </c>
      <c r="B43" s="102"/>
      <c r="C43" s="131" t="s">
        <v>239</v>
      </c>
      <c r="D43" s="75">
        <v>26</v>
      </c>
      <c r="E43" s="60"/>
      <c r="F43" s="132"/>
      <c r="G43" s="133"/>
    </row>
    <row r="44" spans="1:7" ht="13.5" customHeight="1">
      <c r="A44" s="93" t="s">
        <v>96</v>
      </c>
      <c r="B44" s="102"/>
      <c r="C44" s="131" t="s">
        <v>240</v>
      </c>
      <c r="D44" s="75">
        <v>27</v>
      </c>
      <c r="E44" s="60"/>
      <c r="F44" s="132"/>
      <c r="G44" s="133"/>
    </row>
    <row r="45" spans="1:7" s="9" customFormat="1" ht="15" customHeight="1">
      <c r="A45" s="67"/>
      <c r="B45" s="103"/>
      <c r="C45" s="126" t="s">
        <v>241</v>
      </c>
      <c r="D45" s="127">
        <v>30</v>
      </c>
      <c r="E45" s="128"/>
      <c r="F45" s="129">
        <v>-2277287749</v>
      </c>
      <c r="G45" s="129">
        <v>-34342490618.799995</v>
      </c>
    </row>
    <row r="46" spans="1:7" s="9" customFormat="1" ht="1.5" customHeight="1">
      <c r="A46" s="67"/>
      <c r="B46" s="103"/>
      <c r="C46" s="138"/>
      <c r="D46" s="135"/>
      <c r="E46" s="136"/>
      <c r="F46" s="129" t="e">
        <v>#REF!</v>
      </c>
      <c r="G46" s="137">
        <v>0</v>
      </c>
    </row>
    <row r="47" spans="1:7" s="9" customFormat="1" ht="15" customHeight="1">
      <c r="A47" s="67" t="s">
        <v>32</v>
      </c>
      <c r="B47" s="103"/>
      <c r="C47" s="124" t="s">
        <v>242</v>
      </c>
      <c r="D47" s="135"/>
      <c r="E47" s="136"/>
      <c r="F47" s="129"/>
      <c r="G47" s="137">
        <v>0</v>
      </c>
    </row>
    <row r="48" spans="1:7" ht="12.75" customHeight="1" hidden="1">
      <c r="A48" s="93" t="s">
        <v>24</v>
      </c>
      <c r="B48" s="93"/>
      <c r="C48" s="131" t="s">
        <v>243</v>
      </c>
      <c r="D48" s="75">
        <v>31</v>
      </c>
      <c r="E48" s="60"/>
      <c r="F48" s="132">
        <v>0</v>
      </c>
      <c r="G48" s="133">
        <v>0</v>
      </c>
    </row>
    <row r="49" spans="1:7" ht="12.75" customHeight="1" hidden="1">
      <c r="A49" s="93" t="s">
        <v>26</v>
      </c>
      <c r="B49" s="93"/>
      <c r="C49" s="131" t="s">
        <v>244</v>
      </c>
      <c r="D49" s="75">
        <v>32</v>
      </c>
      <c r="E49" s="60"/>
      <c r="F49" s="129"/>
      <c r="G49" s="133">
        <v>0</v>
      </c>
    </row>
    <row r="50" spans="1:7" ht="12.75" customHeight="1" hidden="1">
      <c r="A50" s="93" t="s">
        <v>36</v>
      </c>
      <c r="B50" s="93"/>
      <c r="C50" s="131" t="s">
        <v>245</v>
      </c>
      <c r="D50" s="75">
        <v>33</v>
      </c>
      <c r="E50" s="60"/>
      <c r="F50" s="129">
        <v>0</v>
      </c>
      <c r="G50" s="133">
        <v>0</v>
      </c>
    </row>
    <row r="51" spans="1:7" ht="13.5" customHeight="1">
      <c r="A51" s="93" t="s">
        <v>38</v>
      </c>
      <c r="B51" s="93"/>
      <c r="C51" s="131" t="s">
        <v>246</v>
      </c>
      <c r="D51" s="75">
        <v>34</v>
      </c>
      <c r="E51" s="60"/>
      <c r="F51" s="129">
        <v>0</v>
      </c>
      <c r="G51" s="133">
        <v>108800000</v>
      </c>
    </row>
    <row r="52" spans="1:7" ht="12.75" customHeight="1" hidden="1">
      <c r="A52" s="93" t="s">
        <v>41</v>
      </c>
      <c r="B52" s="93"/>
      <c r="C52" s="131" t="s">
        <v>247</v>
      </c>
      <c r="D52" s="75">
        <v>35</v>
      </c>
      <c r="E52" s="60"/>
      <c r="F52" s="129"/>
      <c r="G52" s="133">
        <v>0</v>
      </c>
    </row>
    <row r="53" spans="1:7" ht="12.75" customHeight="1" hidden="1">
      <c r="A53" s="93" t="s">
        <v>43</v>
      </c>
      <c r="B53" s="93"/>
      <c r="C53" s="131" t="s">
        <v>248</v>
      </c>
      <c r="D53" s="75">
        <v>36</v>
      </c>
      <c r="E53" s="60"/>
      <c r="F53" s="129"/>
      <c r="G53" s="133">
        <v>0</v>
      </c>
    </row>
    <row r="54" spans="1:7" ht="1.5" customHeight="1">
      <c r="A54" s="93"/>
      <c r="B54" s="93"/>
      <c r="C54" s="131"/>
      <c r="D54" s="75"/>
      <c r="E54" s="60"/>
      <c r="F54" s="129"/>
      <c r="G54" s="133">
        <v>0</v>
      </c>
    </row>
    <row r="55" spans="1:7" s="9" customFormat="1" ht="14.25" customHeight="1">
      <c r="A55" s="103"/>
      <c r="B55" s="103"/>
      <c r="C55" s="126" t="s">
        <v>249</v>
      </c>
      <c r="D55" s="127">
        <v>40</v>
      </c>
      <c r="E55" s="128"/>
      <c r="F55" s="129">
        <v>0</v>
      </c>
      <c r="G55" s="129">
        <v>108800000</v>
      </c>
    </row>
    <row r="56" spans="1:7" s="9" customFormat="1" ht="14.25" customHeight="1">
      <c r="A56" s="103"/>
      <c r="B56" s="103"/>
      <c r="C56" s="138" t="s">
        <v>250</v>
      </c>
      <c r="D56" s="135">
        <v>50</v>
      </c>
      <c r="E56" s="136"/>
      <c r="F56" s="137">
        <v>15143484569</v>
      </c>
      <c r="G56" s="137">
        <v>-36709876450.399994</v>
      </c>
    </row>
    <row r="57" spans="1:7" s="9" customFormat="1" ht="14.25" customHeight="1">
      <c r="A57" s="103"/>
      <c r="B57" s="103"/>
      <c r="C57" s="138" t="s">
        <v>251</v>
      </c>
      <c r="D57" s="135">
        <v>60</v>
      </c>
      <c r="E57" s="136"/>
      <c r="F57" s="129">
        <v>19127234881</v>
      </c>
      <c r="G57" s="137">
        <v>66316441153</v>
      </c>
    </row>
    <row r="58" spans="1:7" ht="14.25" customHeight="1">
      <c r="A58" s="102"/>
      <c r="B58" s="102"/>
      <c r="C58" s="131" t="s">
        <v>252</v>
      </c>
      <c r="D58" s="75">
        <v>61</v>
      </c>
      <c r="E58" s="60"/>
      <c r="F58" s="129"/>
      <c r="G58" s="133">
        <v>0</v>
      </c>
    </row>
    <row r="59" spans="1:8" ht="20.25" customHeight="1">
      <c r="A59" s="139"/>
      <c r="B59" s="139"/>
      <c r="C59" s="140" t="s">
        <v>253</v>
      </c>
      <c r="D59" s="141">
        <v>70</v>
      </c>
      <c r="E59" s="142">
        <v>3</v>
      </c>
      <c r="F59" s="143">
        <f>F57+F56+F58</f>
        <v>34270719450</v>
      </c>
      <c r="G59" s="143">
        <f>G57+G56+G58</f>
        <v>29606564702.600006</v>
      </c>
      <c r="H59" s="144">
        <f>F59-Balance!E14</f>
        <v>0</v>
      </c>
    </row>
    <row r="60" spans="2:7" ht="16.5" customHeight="1">
      <c r="B60" s="145"/>
      <c r="C60" s="235" t="str">
        <f>+Balance!D147</f>
        <v>Hà Nội, ngày 20 tháng 10 năm 2012  </v>
      </c>
      <c r="D60" s="235"/>
      <c r="E60" s="235"/>
      <c r="F60" s="235"/>
      <c r="G60" s="235"/>
    </row>
    <row r="61" spans="2:7" ht="16.5" customHeight="1">
      <c r="B61" s="145"/>
      <c r="C61" s="31"/>
      <c r="D61" s="213" t="str">
        <f>+Balance!D148</f>
        <v>CÔNG TY CỔ PHẦN APECI</v>
      </c>
      <c r="E61" s="213"/>
      <c r="F61" s="213"/>
      <c r="G61" s="213"/>
    </row>
    <row r="62" spans="2:7" s="9" customFormat="1" ht="16.5" customHeight="1">
      <c r="B62" s="1"/>
      <c r="C62" s="33" t="s">
        <v>133</v>
      </c>
      <c r="D62" s="236" t="s">
        <v>134</v>
      </c>
      <c r="E62" s="236"/>
      <c r="F62" s="236"/>
      <c r="G62" s="236"/>
    </row>
    <row r="63" spans="2:7" s="9" customFormat="1" ht="16.5" customHeight="1">
      <c r="B63" s="1"/>
      <c r="C63" s="33"/>
      <c r="D63" s="125"/>
      <c r="E63" s="125"/>
      <c r="F63" s="125"/>
      <c r="G63" s="125"/>
    </row>
    <row r="64" spans="2:7" s="9" customFormat="1" ht="16.5" customHeight="1">
      <c r="B64" s="1"/>
      <c r="C64" s="33"/>
      <c r="D64" s="125"/>
      <c r="E64" s="125"/>
      <c r="F64" s="125"/>
      <c r="G64" s="125"/>
    </row>
    <row r="65" spans="1:7" ht="18" customHeight="1">
      <c r="A65" s="1"/>
      <c r="B65" s="1"/>
      <c r="C65" s="33"/>
      <c r="D65" s="1"/>
      <c r="E65" s="1"/>
      <c r="F65" s="8"/>
      <c r="G65" s="1"/>
    </row>
    <row r="66" spans="2:7" s="3" customFormat="1" ht="16.5" customHeight="1">
      <c r="B66" s="1"/>
      <c r="C66" s="146"/>
      <c r="D66" s="213"/>
      <c r="E66" s="213"/>
      <c r="F66" s="236"/>
      <c r="G66" s="236"/>
    </row>
    <row r="67" spans="3:7" s="3" customFormat="1" ht="18" customHeight="1">
      <c r="C67" s="33" t="str">
        <f>PLI!B50</f>
        <v>ĐÀO XUÂN ĐỨC</v>
      </c>
      <c r="D67" s="213" t="s">
        <v>136</v>
      </c>
      <c r="E67" s="213"/>
      <c r="F67" s="213"/>
      <c r="G67" s="213"/>
    </row>
  </sheetData>
  <sheetProtection selectLockedCells="1" selectUnlockedCells="1"/>
  <mergeCells count="15">
    <mergeCell ref="A7:G7"/>
    <mergeCell ref="A8:G8"/>
    <mergeCell ref="A9:G9"/>
    <mergeCell ref="A11:B12"/>
    <mergeCell ref="C11:C12"/>
    <mergeCell ref="D11:D12"/>
    <mergeCell ref="E11:E12"/>
    <mergeCell ref="F11:F12"/>
    <mergeCell ref="G11:G12"/>
    <mergeCell ref="D67:G67"/>
    <mergeCell ref="C60:G60"/>
    <mergeCell ref="D61:G61"/>
    <mergeCell ref="D62:G62"/>
    <mergeCell ref="D66:E66"/>
    <mergeCell ref="F66:G66"/>
  </mergeCells>
  <printOptions/>
  <pageMargins left="0.8597222222222223" right="0.25972222222222224" top="0.5298611111111111" bottom="0.2097222222222222" header="0.5118055555555555" footer="0.1597222222222222"/>
  <pageSetup firstPageNumber="5" useFirstPageNumber="1" horizontalDpi="300" verticalDpi="300" orientation="portrait"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O21"/>
  <sheetViews>
    <sheetView workbookViewId="0" topLeftCell="A1">
      <selection activeCell="H16" sqref="H16"/>
    </sheetView>
  </sheetViews>
  <sheetFormatPr defaultColWidth="9.140625" defaultRowHeight="12.75"/>
  <cols>
    <col min="1" max="1" width="4.8515625" style="147" customWidth="1"/>
    <col min="2" max="2" width="23.8515625" style="147" customWidth="1"/>
    <col min="3" max="4" width="0" style="147" hidden="1" customWidth="1"/>
    <col min="5" max="5" width="18.7109375" style="147" customWidth="1"/>
    <col min="6" max="6" width="17.140625" style="147" customWidth="1"/>
    <col min="7" max="7" width="18.7109375" style="147" customWidth="1"/>
    <col min="8" max="8" width="15.00390625" style="147" customWidth="1"/>
    <col min="9" max="10" width="18.7109375" style="147" customWidth="1"/>
    <col min="11" max="11" width="26.57421875" style="147" customWidth="1"/>
    <col min="12" max="12" width="1.421875" style="147" customWidth="1"/>
    <col min="13" max="13" width="19.140625" style="147" customWidth="1"/>
    <col min="14" max="14" width="1.421875" style="147" customWidth="1"/>
    <col min="15" max="15" width="15.57421875" style="147" customWidth="1"/>
    <col min="16" max="16384" width="9.140625" style="147" customWidth="1"/>
  </cols>
  <sheetData>
    <row r="1" spans="1:10" s="149" customFormat="1" ht="18" customHeight="1">
      <c r="A1" s="238" t="str">
        <f>Balance!A1</f>
        <v>CÔNG TY CỔ PHẦN APECI</v>
      </c>
      <c r="B1" s="238"/>
      <c r="C1" s="238"/>
      <c r="D1" s="238"/>
      <c r="E1" s="238"/>
      <c r="F1" s="238"/>
      <c r="G1" s="148"/>
      <c r="J1" s="150" t="str">
        <f>Balance!F1</f>
        <v>BÁO CÁO TÀI CHÍNH</v>
      </c>
    </row>
    <row r="2" spans="1:10" s="149" customFormat="1" ht="16.5" customHeight="1">
      <c r="A2" s="151" t="str">
        <f>Balance!A2</f>
        <v>Địa chỉ: Tầng 6, Tòa nhà APEC, 14 Lê Đại Hành, Hai Bà Trưng, Hà Nội</v>
      </c>
      <c r="B2" s="152"/>
      <c r="C2" s="153"/>
      <c r="D2" s="153"/>
      <c r="E2" s="153"/>
      <c r="G2" s="154"/>
      <c r="H2" s="154"/>
      <c r="I2" s="154"/>
      <c r="J2" s="153" t="str">
        <f>Balance!F2</f>
        <v>Quý III năm 2012</v>
      </c>
    </row>
    <row r="3" spans="1:15" s="149" customFormat="1" ht="16.5" customHeight="1">
      <c r="A3" s="155" t="str">
        <f>Balance!A3</f>
        <v>Tel: 043.577.1983                                                                        Fax: 043.577.1985</v>
      </c>
      <c r="B3" s="155"/>
      <c r="C3" s="156"/>
      <c r="D3" s="156"/>
      <c r="E3" s="156"/>
      <c r="F3" s="156"/>
      <c r="G3" s="239"/>
      <c r="H3" s="239"/>
      <c r="I3" s="239"/>
      <c r="J3" s="239"/>
      <c r="K3" s="157"/>
      <c r="L3" s="157"/>
      <c r="M3" s="157"/>
      <c r="N3" s="157"/>
      <c r="O3" s="157"/>
    </row>
    <row r="4" spans="1:10" s="149" customFormat="1" ht="7.5" customHeight="1">
      <c r="A4" s="158"/>
      <c r="B4" s="158"/>
      <c r="C4" s="2"/>
      <c r="D4" s="2"/>
      <c r="E4" s="2"/>
      <c r="F4" s="2"/>
      <c r="G4" s="153"/>
      <c r="H4" s="153"/>
      <c r="I4" s="153"/>
      <c r="J4" s="153"/>
    </row>
    <row r="5" spans="1:10" s="149" customFormat="1" ht="17.25" customHeight="1">
      <c r="A5" s="159"/>
      <c r="C5" s="2"/>
      <c r="D5" s="2"/>
      <c r="E5" s="2"/>
      <c r="F5" s="2"/>
      <c r="H5" s="240" t="s">
        <v>254</v>
      </c>
      <c r="I5" s="240"/>
      <c r="J5" s="240"/>
    </row>
    <row r="6" spans="1:10" s="149" customFormat="1" ht="18" customHeight="1">
      <c r="A6" s="211" t="s">
        <v>255</v>
      </c>
      <c r="B6" s="211"/>
      <c r="C6" s="211"/>
      <c r="D6" s="211"/>
      <c r="E6" s="211"/>
      <c r="F6" s="211"/>
      <c r="G6" s="211"/>
      <c r="H6" s="211"/>
      <c r="I6" s="211"/>
      <c r="J6" s="211"/>
    </row>
    <row r="7" spans="1:10" s="149" customFormat="1" ht="18" customHeight="1">
      <c r="A7" s="211" t="s">
        <v>9</v>
      </c>
      <c r="B7" s="211"/>
      <c r="C7" s="211"/>
      <c r="D7" s="211"/>
      <c r="E7" s="211"/>
      <c r="F7" s="211"/>
      <c r="G7" s="211"/>
      <c r="H7" s="211"/>
      <c r="I7" s="211"/>
      <c r="J7" s="211"/>
    </row>
    <row r="8" spans="1:10" s="149" customFormat="1" ht="15" customHeight="1">
      <c r="A8" s="212" t="s">
        <v>86</v>
      </c>
      <c r="B8" s="212"/>
      <c r="C8" s="212"/>
      <c r="D8" s="212"/>
      <c r="E8" s="212"/>
      <c r="F8" s="212"/>
      <c r="G8" s="212"/>
      <c r="H8" s="212"/>
      <c r="I8" s="212"/>
      <c r="J8" s="212"/>
    </row>
    <row r="9" spans="1:7" s="149" customFormat="1" ht="14.25" customHeight="1">
      <c r="A9" s="159"/>
      <c r="C9" s="2"/>
      <c r="D9" s="2"/>
      <c r="E9" s="2"/>
      <c r="F9" s="2"/>
      <c r="G9" s="2"/>
    </row>
    <row r="10" spans="1:10" s="160" customFormat="1" ht="18" customHeight="1">
      <c r="A10" s="67">
        <v>16</v>
      </c>
      <c r="B10" s="103" t="s">
        <v>116</v>
      </c>
      <c r="C10" s="2"/>
      <c r="D10" s="2"/>
      <c r="E10" s="2"/>
      <c r="F10" s="2"/>
      <c r="G10" s="2"/>
      <c r="H10" s="122"/>
      <c r="I10" s="122"/>
      <c r="J10" s="122" t="s">
        <v>200</v>
      </c>
    </row>
    <row r="11" spans="1:7" s="160" customFormat="1" ht="20.25" customHeight="1">
      <c r="A11" s="67" t="s">
        <v>256</v>
      </c>
      <c r="B11" s="103" t="s">
        <v>257</v>
      </c>
      <c r="C11" s="2"/>
      <c r="D11" s="2"/>
      <c r="E11" s="2"/>
      <c r="F11" s="2"/>
      <c r="G11" s="2"/>
    </row>
    <row r="12" spans="1:15" s="149" customFormat="1" ht="40.5" customHeight="1">
      <c r="A12" s="141"/>
      <c r="B12" s="161" t="s">
        <v>258</v>
      </c>
      <c r="C12" s="162"/>
      <c r="D12" s="162"/>
      <c r="E12" s="161" t="s">
        <v>0</v>
      </c>
      <c r="F12" s="161" t="s">
        <v>117</v>
      </c>
      <c r="G12" s="161" t="s">
        <v>1</v>
      </c>
      <c r="H12" s="161" t="s">
        <v>2</v>
      </c>
      <c r="I12" s="161" t="s">
        <v>259</v>
      </c>
      <c r="J12" s="161" t="s">
        <v>4</v>
      </c>
      <c r="K12" s="163"/>
      <c r="L12" s="163"/>
      <c r="M12" s="163"/>
      <c r="N12" s="163"/>
      <c r="O12" s="163"/>
    </row>
    <row r="13" spans="1:15" s="149" customFormat="1" ht="6" customHeight="1">
      <c r="A13" s="75"/>
      <c r="B13" s="82"/>
      <c r="E13" s="102"/>
      <c r="F13" s="67"/>
      <c r="G13" s="68"/>
      <c r="H13" s="68"/>
      <c r="I13" s="68"/>
      <c r="J13" s="164"/>
      <c r="K13" s="163"/>
      <c r="L13" s="163"/>
      <c r="M13" s="163"/>
      <c r="N13" s="163"/>
      <c r="O13" s="163"/>
    </row>
    <row r="14" spans="1:11" s="165" customFormat="1" ht="18.75" customHeight="1">
      <c r="A14" s="9"/>
      <c r="B14" s="103" t="s">
        <v>260</v>
      </c>
      <c r="E14" s="35">
        <v>264000000000</v>
      </c>
      <c r="F14" s="35">
        <v>48496600000</v>
      </c>
      <c r="G14" s="35">
        <v>1268874614</v>
      </c>
      <c r="H14" s="35">
        <v>24751612</v>
      </c>
      <c r="I14" s="35">
        <v>-66937106941</v>
      </c>
      <c r="J14" s="35">
        <v>246853119285</v>
      </c>
      <c r="K14" s="166"/>
    </row>
    <row r="15" spans="1:11" ht="18.75" customHeight="1">
      <c r="A15" s="10"/>
      <c r="B15" s="102" t="s">
        <v>261</v>
      </c>
      <c r="E15" s="2">
        <v>0</v>
      </c>
      <c r="F15" s="2"/>
      <c r="G15" s="2"/>
      <c r="H15" s="2"/>
      <c r="I15" s="2">
        <v>5700902622</v>
      </c>
      <c r="J15" s="2">
        <v>5700902622</v>
      </c>
      <c r="K15" s="167"/>
    </row>
    <row r="16" spans="1:11" s="165" customFormat="1" ht="18.75" customHeight="1">
      <c r="A16" s="9"/>
      <c r="B16" s="103" t="s">
        <v>262</v>
      </c>
      <c r="E16" s="35">
        <v>264000000000</v>
      </c>
      <c r="F16" s="35">
        <v>48496600000</v>
      </c>
      <c r="G16" s="35">
        <v>1268874614</v>
      </c>
      <c r="H16" s="35">
        <v>24751612</v>
      </c>
      <c r="I16" s="35">
        <v>-61236204319</v>
      </c>
      <c r="J16" s="35">
        <v>252554021907</v>
      </c>
      <c r="K16" s="166">
        <f>J16-Balance!F124</f>
        <v>0</v>
      </c>
    </row>
    <row r="17" spans="1:11" ht="18.75" customHeight="1">
      <c r="A17" s="10"/>
      <c r="B17" s="102" t="s">
        <v>263</v>
      </c>
      <c r="E17" s="2">
        <v>0</v>
      </c>
      <c r="F17" s="2"/>
      <c r="G17" s="2">
        <v>0</v>
      </c>
      <c r="H17" s="2">
        <v>0</v>
      </c>
      <c r="I17" s="2">
        <v>-21683829421</v>
      </c>
      <c r="J17" s="2">
        <v>-21683829421</v>
      </c>
      <c r="K17" s="167"/>
    </row>
    <row r="18" spans="1:11" ht="12.75" customHeight="1" hidden="1">
      <c r="A18" s="10"/>
      <c r="B18" s="102" t="s">
        <v>264</v>
      </c>
      <c r="E18" s="2"/>
      <c r="F18" s="2"/>
      <c r="G18" s="2"/>
      <c r="H18" s="2"/>
      <c r="I18" s="2">
        <v>0</v>
      </c>
      <c r="J18" s="2">
        <v>0</v>
      </c>
      <c r="K18" s="167"/>
    </row>
    <row r="19" spans="1:11" ht="18.75" customHeight="1">
      <c r="A19" s="10"/>
      <c r="B19" s="102" t="s">
        <v>265</v>
      </c>
      <c r="E19" s="2"/>
      <c r="F19" s="2"/>
      <c r="G19" s="2"/>
      <c r="H19" s="2"/>
      <c r="I19" s="2">
        <v>547833</v>
      </c>
      <c r="J19" s="2">
        <v>547833</v>
      </c>
      <c r="K19" s="167"/>
    </row>
    <row r="20" spans="1:13" s="165" customFormat="1" ht="18.75" customHeight="1">
      <c r="A20" s="168"/>
      <c r="B20" s="169" t="s">
        <v>266</v>
      </c>
      <c r="C20" s="170"/>
      <c r="D20" s="170"/>
      <c r="E20" s="62">
        <v>264000000000</v>
      </c>
      <c r="F20" s="62">
        <v>48496600000</v>
      </c>
      <c r="G20" s="62">
        <v>1268874614</v>
      </c>
      <c r="H20" s="62">
        <v>24751612</v>
      </c>
      <c r="I20" s="62">
        <v>-82919485907</v>
      </c>
      <c r="J20" s="62">
        <v>230870740319</v>
      </c>
      <c r="K20" s="166">
        <f>+J20-Balance!E124</f>
        <v>0</v>
      </c>
      <c r="M20" s="166">
        <f>K17+K16+K15</f>
        <v>0</v>
      </c>
    </row>
    <row r="21" spans="6:9" ht="15.75">
      <c r="F21" s="167"/>
      <c r="I21" s="167"/>
    </row>
    <row r="23" ht="15.75"/>
    <row r="24" ht="15.75"/>
  </sheetData>
  <sheetProtection selectLockedCells="1" selectUnlockedCells="1"/>
  <mergeCells count="6">
    <mergeCell ref="A7:J7"/>
    <mergeCell ref="A8:J8"/>
    <mergeCell ref="A1:F1"/>
    <mergeCell ref="G3:J3"/>
    <mergeCell ref="H5:J5"/>
    <mergeCell ref="A6:J6"/>
  </mergeCells>
  <printOptions/>
  <pageMargins left="0.25" right="0.24027777777777778" top="0.7201388888888889" bottom="0.5395833333333333" header="0.5118055555555555" footer="0.25972222222222224"/>
  <pageSetup firstPageNumber="20" useFirstPageNumber="1" horizontalDpi="300" verticalDpi="300" orientation="landscape" r:id="rId3"/>
  <headerFooter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J436"/>
  <sheetViews>
    <sheetView workbookViewId="0" topLeftCell="A286">
      <selection activeCell="H299" sqref="H299"/>
    </sheetView>
  </sheetViews>
  <sheetFormatPr defaultColWidth="9.140625" defaultRowHeight="16.5" customHeight="1"/>
  <cols>
    <col min="1" max="1" width="4.00390625" style="171" customWidth="1"/>
    <col min="2" max="2" width="12.00390625" style="10" customWidth="1"/>
    <col min="3" max="3" width="7.00390625" style="10" customWidth="1"/>
    <col min="4" max="4" width="17.57421875" style="13" customWidth="1"/>
    <col min="5" max="5" width="17.7109375" style="13" customWidth="1"/>
    <col min="6" max="6" width="18.140625" style="172" customWidth="1"/>
    <col min="7" max="7" width="18.421875" style="172" customWidth="1"/>
    <col min="8" max="9" width="19.7109375" style="13" customWidth="1"/>
    <col min="10" max="16384" width="28.00390625" style="10" customWidth="1"/>
  </cols>
  <sheetData>
    <row r="1" spans="1:9" s="1" customFormat="1" ht="16.5" customHeight="1">
      <c r="A1" s="111" t="str">
        <f>Balance!A1</f>
        <v>CÔNG TY CỔ PHẦN APECI</v>
      </c>
      <c r="D1" s="2"/>
      <c r="E1" s="2"/>
      <c r="F1" s="34"/>
      <c r="G1" s="173" t="str">
        <f>Balance!F1</f>
        <v>BÁO CÁO TÀI CHÍNH</v>
      </c>
      <c r="H1" s="173"/>
      <c r="I1" s="173"/>
    </row>
    <row r="2" spans="1:9" s="19" customFormat="1" ht="13.5" customHeight="1">
      <c r="A2" s="112" t="str">
        <f>Balance!A2</f>
        <v>Địa chỉ: Tầng 6, Tòa nhà APEC, 14 Lê Đại Hành, Hai Bà Trưng, Hà Nội</v>
      </c>
      <c r="D2" s="18"/>
      <c r="E2" s="174"/>
      <c r="F2" s="174"/>
      <c r="G2" s="174" t="str">
        <f>Balance!F2</f>
        <v>Quý III năm 2012</v>
      </c>
      <c r="H2" s="174"/>
      <c r="I2" s="174"/>
    </row>
    <row r="3" spans="1:9" s="19" customFormat="1" ht="14.25" customHeight="1">
      <c r="A3" s="112" t="str">
        <f>Balance!A3</f>
        <v>Tel: 043.577.1983                                                                        Fax: 043.577.1985</v>
      </c>
      <c r="B3" s="112"/>
      <c r="D3" s="18"/>
      <c r="E3" s="18"/>
      <c r="F3" s="175"/>
      <c r="G3" s="174"/>
      <c r="H3" s="174"/>
      <c r="I3" s="174"/>
    </row>
    <row r="4" spans="1:7" ht="7.5" customHeight="1">
      <c r="A4" s="176"/>
      <c r="B4" s="24"/>
      <c r="C4" s="24"/>
      <c r="D4" s="177"/>
      <c r="E4" s="177"/>
      <c r="F4" s="178"/>
      <c r="G4" s="178"/>
    </row>
    <row r="5" spans="7:9" ht="18.75" customHeight="1">
      <c r="G5" s="34" t="s">
        <v>254</v>
      </c>
      <c r="H5" s="34"/>
      <c r="I5" s="34"/>
    </row>
    <row r="6" spans="1:9" ht="19.5" customHeight="1">
      <c r="A6" s="230" t="s">
        <v>255</v>
      </c>
      <c r="B6" s="230"/>
      <c r="C6" s="230"/>
      <c r="D6" s="230"/>
      <c r="E6" s="230"/>
      <c r="F6" s="230"/>
      <c r="G6" s="230"/>
      <c r="H6" s="79"/>
      <c r="I6" s="79"/>
    </row>
    <row r="7" spans="1:9" s="9" customFormat="1" ht="16.5" customHeight="1">
      <c r="A7" s="237" t="s">
        <v>86</v>
      </c>
      <c r="B7" s="237"/>
      <c r="C7" s="237"/>
      <c r="D7" s="237"/>
      <c r="E7" s="237"/>
      <c r="F7" s="237"/>
      <c r="G7" s="237"/>
      <c r="H7" s="179"/>
      <c r="I7" s="179"/>
    </row>
    <row r="8" spans="1:9" s="1" customFormat="1" ht="25.5" customHeight="1">
      <c r="A8" s="80">
        <v>3</v>
      </c>
      <c r="B8" s="3" t="s">
        <v>23</v>
      </c>
      <c r="D8" s="2"/>
      <c r="E8" s="2"/>
      <c r="F8" s="39"/>
      <c r="G8" s="39"/>
      <c r="H8" s="2"/>
      <c r="I8" s="2"/>
    </row>
    <row r="9" spans="1:9" s="3" customFormat="1" ht="20.25" customHeight="1">
      <c r="A9" s="180"/>
      <c r="B9" s="169" t="s">
        <v>258</v>
      </c>
      <c r="C9" s="169"/>
      <c r="D9" s="62"/>
      <c r="E9" s="62"/>
      <c r="F9" s="54" t="s">
        <v>18</v>
      </c>
      <c r="G9" s="54" t="s">
        <v>19</v>
      </c>
      <c r="H9" s="181"/>
      <c r="I9" s="181"/>
    </row>
    <row r="10" spans="1:9" s="1" customFormat="1" ht="20.25" customHeight="1">
      <c r="A10" s="43"/>
      <c r="B10" s="29" t="s">
        <v>267</v>
      </c>
      <c r="C10" s="29"/>
      <c r="D10" s="2"/>
      <c r="E10" s="2"/>
      <c r="F10" s="39">
        <v>88524145</v>
      </c>
      <c r="G10" s="39">
        <v>698984634</v>
      </c>
      <c r="H10" s="39"/>
      <c r="I10" s="39"/>
    </row>
    <row r="11" spans="1:9" s="1" customFormat="1" ht="20.25" customHeight="1">
      <c r="A11" s="43"/>
      <c r="B11" s="29" t="s">
        <v>268</v>
      </c>
      <c r="C11" s="29"/>
      <c r="D11" s="2"/>
      <c r="E11" s="2"/>
      <c r="F11" s="39">
        <v>34182195305</v>
      </c>
      <c r="G11" s="39">
        <v>18428250247</v>
      </c>
      <c r="H11" s="39"/>
      <c r="I11" s="39"/>
    </row>
    <row r="12" spans="1:9" s="1" customFormat="1" ht="20.25" customHeight="1">
      <c r="A12" s="180"/>
      <c r="B12" s="169" t="s">
        <v>4</v>
      </c>
      <c r="C12" s="139"/>
      <c r="D12" s="182"/>
      <c r="E12" s="182"/>
      <c r="F12" s="54">
        <v>34270719450</v>
      </c>
      <c r="G12" s="54">
        <v>19127234881</v>
      </c>
      <c r="H12" s="4">
        <f>+F12-Balance!E14</f>
        <v>0</v>
      </c>
      <c r="I12" s="4">
        <f>+G12-Balance!F14</f>
        <v>0</v>
      </c>
    </row>
    <row r="13" spans="1:9" s="1" customFormat="1" ht="20.25" customHeight="1">
      <c r="A13" s="80"/>
      <c r="B13" s="3"/>
      <c r="D13" s="2"/>
      <c r="E13" s="2"/>
      <c r="F13" s="34"/>
      <c r="G13" s="34"/>
      <c r="H13" s="35"/>
      <c r="I13" s="35"/>
    </row>
    <row r="14" spans="1:9" s="46" customFormat="1" ht="20.25" customHeight="1">
      <c r="A14" s="80">
        <v>4</v>
      </c>
      <c r="B14" s="248" t="s">
        <v>30</v>
      </c>
      <c r="C14" s="248"/>
      <c r="D14" s="248"/>
      <c r="E14" s="183"/>
      <c r="F14" s="184"/>
      <c r="G14" s="184"/>
      <c r="H14" s="183"/>
      <c r="I14" s="183"/>
    </row>
    <row r="15" spans="1:9" s="46" customFormat="1" ht="20.25" customHeight="1">
      <c r="A15" s="180"/>
      <c r="B15" s="246" t="s">
        <v>258</v>
      </c>
      <c r="C15" s="246"/>
      <c r="D15" s="185"/>
      <c r="E15" s="185"/>
      <c r="F15" s="54" t="str">
        <f>+F9</f>
        <v>30/09/2012</v>
      </c>
      <c r="G15" s="54" t="str">
        <f>+G9</f>
        <v>01/01/2012</v>
      </c>
      <c r="H15" s="181"/>
      <c r="I15" s="181"/>
    </row>
    <row r="16" spans="1:9" s="46" customFormat="1" ht="20.25" customHeight="1">
      <c r="A16" s="80"/>
      <c r="B16" s="29" t="s">
        <v>269</v>
      </c>
      <c r="C16" s="29"/>
      <c r="D16" s="2"/>
      <c r="E16" s="2"/>
      <c r="F16" s="39">
        <v>4533025000</v>
      </c>
      <c r="G16" s="39">
        <v>4533025000</v>
      </c>
      <c r="H16" s="2"/>
      <c r="I16" s="2"/>
    </row>
    <row r="17" spans="1:9" s="46" customFormat="1" ht="20.25" customHeight="1">
      <c r="A17" s="80"/>
      <c r="B17" s="29" t="s">
        <v>270</v>
      </c>
      <c r="C17" s="29"/>
      <c r="D17" s="2"/>
      <c r="E17" s="2"/>
      <c r="F17" s="39">
        <v>2987200000</v>
      </c>
      <c r="G17" s="39">
        <v>2987200000</v>
      </c>
      <c r="H17" s="2"/>
      <c r="I17" s="2"/>
    </row>
    <row r="18" spans="1:9" s="46" customFormat="1" ht="20.25" customHeight="1">
      <c r="A18" s="80"/>
      <c r="B18" s="29" t="s">
        <v>271</v>
      </c>
      <c r="C18" s="29"/>
      <c r="D18" s="2"/>
      <c r="E18" s="2"/>
      <c r="F18" s="39">
        <v>1130000000</v>
      </c>
      <c r="G18" s="39">
        <v>1130000000</v>
      </c>
      <c r="H18" s="2"/>
      <c r="I18" s="2"/>
    </row>
    <row r="19" spans="1:9" s="46" customFormat="1" ht="20.25" customHeight="1">
      <c r="A19" s="80"/>
      <c r="B19" s="29" t="s">
        <v>272</v>
      </c>
      <c r="C19" s="29"/>
      <c r="D19" s="2"/>
      <c r="E19" s="2"/>
      <c r="F19" s="39">
        <v>701190000</v>
      </c>
      <c r="G19" s="39">
        <v>701190000</v>
      </c>
      <c r="H19" s="2"/>
      <c r="I19" s="2"/>
    </row>
    <row r="20" spans="1:9" s="46" customFormat="1" ht="20.25" customHeight="1">
      <c r="A20" s="80"/>
      <c r="B20" s="29" t="s">
        <v>273</v>
      </c>
      <c r="C20" s="29"/>
      <c r="D20" s="2"/>
      <c r="E20" s="2"/>
      <c r="F20" s="39">
        <v>999950000</v>
      </c>
      <c r="G20" s="39"/>
      <c r="H20" s="2"/>
      <c r="I20" s="2"/>
    </row>
    <row r="21" spans="1:9" s="46" customFormat="1" ht="20.25" customHeight="1">
      <c r="A21" s="80"/>
      <c r="B21" s="29" t="s">
        <v>274</v>
      </c>
      <c r="C21" s="29"/>
      <c r="D21" s="2"/>
      <c r="E21" s="2"/>
      <c r="F21" s="39">
        <v>323900000</v>
      </c>
      <c r="G21" s="39">
        <v>323900000</v>
      </c>
      <c r="H21" s="2"/>
      <c r="I21" s="2"/>
    </row>
    <row r="22" spans="1:9" s="46" customFormat="1" ht="20.25" customHeight="1">
      <c r="A22" s="80"/>
      <c r="B22" s="29" t="s">
        <v>275</v>
      </c>
      <c r="C22" s="29"/>
      <c r="D22" s="2"/>
      <c r="E22" s="2"/>
      <c r="F22" s="39">
        <v>419857000</v>
      </c>
      <c r="G22" s="39">
        <v>91427000</v>
      </c>
      <c r="H22" s="2"/>
      <c r="I22" s="2"/>
    </row>
    <row r="23" spans="1:9" s="46" customFormat="1" ht="20.25" customHeight="1">
      <c r="A23" s="80"/>
      <c r="B23" s="29" t="s">
        <v>276</v>
      </c>
      <c r="C23" s="29"/>
      <c r="D23" s="2"/>
      <c r="E23" s="2"/>
      <c r="F23" s="39">
        <v>558766000</v>
      </c>
      <c r="G23" s="39"/>
      <c r="H23" s="2"/>
      <c r="I23" s="2"/>
    </row>
    <row r="24" spans="1:9" s="46" customFormat="1" ht="20.25" customHeight="1">
      <c r="A24" s="80"/>
      <c r="B24" s="29" t="s">
        <v>277</v>
      </c>
      <c r="C24" s="29"/>
      <c r="D24" s="2"/>
      <c r="E24" s="2"/>
      <c r="F24" s="39"/>
      <c r="G24" s="39">
        <v>7499999991</v>
      </c>
      <c r="H24" s="2"/>
      <c r="I24" s="2"/>
    </row>
    <row r="25" spans="1:9" s="46" customFormat="1" ht="20.25" customHeight="1">
      <c r="A25" s="80"/>
      <c r="B25" s="29" t="s">
        <v>278</v>
      </c>
      <c r="C25" s="29"/>
      <c r="D25" s="2"/>
      <c r="E25" s="2"/>
      <c r="F25" s="39">
        <v>8000000000</v>
      </c>
      <c r="G25" s="39">
        <v>8000000000</v>
      </c>
      <c r="H25" s="2"/>
      <c r="I25" s="2"/>
    </row>
    <row r="26" spans="1:9" s="46" customFormat="1" ht="20.25" customHeight="1">
      <c r="A26" s="80"/>
      <c r="B26" s="29" t="s">
        <v>279</v>
      </c>
      <c r="C26" s="29"/>
      <c r="D26" s="2"/>
      <c r="E26" s="2"/>
      <c r="F26" s="39">
        <v>150000000</v>
      </c>
      <c r="G26" s="39">
        <v>150000000</v>
      </c>
      <c r="H26" s="2"/>
      <c r="I26" s="2"/>
    </row>
    <row r="27" spans="1:9" s="46" customFormat="1" ht="20.25" customHeight="1">
      <c r="A27" s="80"/>
      <c r="B27" s="29" t="s">
        <v>280</v>
      </c>
      <c r="C27" s="29"/>
      <c r="D27" s="2"/>
      <c r="E27" s="2"/>
      <c r="F27" s="39">
        <v>200000000</v>
      </c>
      <c r="G27" s="39">
        <v>200000000</v>
      </c>
      <c r="H27" s="2"/>
      <c r="I27" s="2"/>
    </row>
    <row r="28" spans="1:9" s="46" customFormat="1" ht="20.25" customHeight="1">
      <c r="A28" s="180"/>
      <c r="B28" s="246" t="s">
        <v>4</v>
      </c>
      <c r="C28" s="246"/>
      <c r="D28" s="186"/>
      <c r="E28" s="186"/>
      <c r="F28" s="54">
        <v>20003888000</v>
      </c>
      <c r="G28" s="54">
        <v>25616741991</v>
      </c>
      <c r="H28" s="35">
        <f>+F28-Balance!E19</f>
        <v>0</v>
      </c>
      <c r="I28" s="35">
        <f>+G28-Balance!F19</f>
        <v>0</v>
      </c>
    </row>
    <row r="29" spans="1:9" s="46" customFormat="1" ht="20.25" customHeight="1">
      <c r="A29" s="80"/>
      <c r="B29" s="187"/>
      <c r="C29" s="188"/>
      <c r="D29" s="183"/>
      <c r="E29" s="183"/>
      <c r="F29" s="34"/>
      <c r="G29" s="34"/>
      <c r="H29" s="35"/>
      <c r="I29" s="35"/>
    </row>
    <row r="30" spans="1:9" s="1" customFormat="1" ht="20.25" customHeight="1">
      <c r="A30" s="80">
        <v>5</v>
      </c>
      <c r="B30" s="3" t="s">
        <v>31</v>
      </c>
      <c r="D30" s="2"/>
      <c r="E30" s="2"/>
      <c r="F30" s="34"/>
      <c r="G30" s="34"/>
      <c r="H30" s="34"/>
      <c r="I30" s="34"/>
    </row>
    <row r="31" spans="1:9" s="1" customFormat="1" ht="20.25" customHeight="1">
      <c r="A31" s="180"/>
      <c r="B31" s="169" t="s">
        <v>258</v>
      </c>
      <c r="C31" s="139"/>
      <c r="D31" s="182"/>
      <c r="E31" s="182"/>
      <c r="F31" s="54" t="str">
        <f>+F15</f>
        <v>30/09/2012</v>
      </c>
      <c r="G31" s="54" t="str">
        <f>G15</f>
        <v>01/01/2012</v>
      </c>
      <c r="H31" s="181"/>
      <c r="I31" s="181"/>
    </row>
    <row r="32" spans="1:9" s="1" customFormat="1" ht="20.25" customHeight="1">
      <c r="A32" s="43"/>
      <c r="B32" s="29" t="s">
        <v>281</v>
      </c>
      <c r="C32" s="29"/>
      <c r="D32" s="2"/>
      <c r="E32" s="2"/>
      <c r="F32" s="39">
        <v>2973726400</v>
      </c>
      <c r="G32" s="39">
        <v>2973726400</v>
      </c>
      <c r="H32" s="189"/>
      <c r="I32" s="189"/>
    </row>
    <row r="33" spans="1:9" s="1" customFormat="1" ht="20.25" customHeight="1">
      <c r="A33" s="43"/>
      <c r="B33" s="29" t="s">
        <v>282</v>
      </c>
      <c r="C33" s="29"/>
      <c r="D33" s="2"/>
      <c r="E33" s="2"/>
      <c r="F33" s="39">
        <v>0</v>
      </c>
      <c r="G33" s="39">
        <v>0</v>
      </c>
      <c r="H33" s="189"/>
      <c r="I33" s="189"/>
    </row>
    <row r="34" spans="1:9" s="1" customFormat="1" ht="20.25" customHeight="1">
      <c r="A34" s="43"/>
      <c r="B34" s="29" t="s">
        <v>283</v>
      </c>
      <c r="C34" s="29"/>
      <c r="D34" s="2"/>
      <c r="E34" s="2"/>
      <c r="F34" s="39">
        <v>-318210200</v>
      </c>
      <c r="G34" s="39">
        <v>0</v>
      </c>
      <c r="H34" s="189"/>
      <c r="I34" s="189"/>
    </row>
    <row r="35" spans="1:9" s="47" customFormat="1" ht="20.25" customHeight="1">
      <c r="A35" s="180"/>
      <c r="B35" s="169" t="s">
        <v>284</v>
      </c>
      <c r="C35" s="139"/>
      <c r="D35" s="182"/>
      <c r="E35" s="182"/>
      <c r="F35" s="54">
        <v>2655516200</v>
      </c>
      <c r="G35" s="54">
        <v>2973726400</v>
      </c>
      <c r="H35" s="35">
        <f>+F35+Balance!E20</f>
        <v>0</v>
      </c>
      <c r="I35" s="35">
        <f>+G35+Balance!F20</f>
        <v>0</v>
      </c>
    </row>
    <row r="36" spans="1:9" s="47" customFormat="1" ht="20.25" customHeight="1">
      <c r="A36" s="80"/>
      <c r="B36" s="102"/>
      <c r="C36" s="1"/>
      <c r="D36" s="2"/>
      <c r="E36" s="2"/>
      <c r="F36" s="34"/>
      <c r="G36" s="34"/>
      <c r="H36" s="35"/>
      <c r="I36" s="35"/>
    </row>
    <row r="37" spans="1:9" s="3" customFormat="1" ht="20.25" customHeight="1">
      <c r="A37" s="80">
        <v>6</v>
      </c>
      <c r="B37" s="247" t="s">
        <v>285</v>
      </c>
      <c r="C37" s="247"/>
      <c r="D37" s="247"/>
      <c r="E37" s="247"/>
      <c r="F37" s="35"/>
      <c r="G37" s="35"/>
      <c r="H37" s="35"/>
      <c r="I37" s="35"/>
    </row>
    <row r="38" spans="1:9" s="55" customFormat="1" ht="20.25" customHeight="1">
      <c r="A38" s="180"/>
      <c r="B38" s="169" t="s">
        <v>258</v>
      </c>
      <c r="C38" s="190"/>
      <c r="D38" s="62"/>
      <c r="E38" s="62"/>
      <c r="F38" s="54" t="str">
        <f>+F31</f>
        <v>30/09/2012</v>
      </c>
      <c r="G38" s="54" t="str">
        <f>+G15</f>
        <v>01/01/2012</v>
      </c>
      <c r="H38" s="35"/>
      <c r="I38" s="35"/>
    </row>
    <row r="39" spans="1:9" s="29" customFormat="1" ht="20.25" customHeight="1">
      <c r="A39" s="43"/>
      <c r="B39" s="29" t="s">
        <v>286</v>
      </c>
      <c r="D39" s="2"/>
      <c r="E39" s="2"/>
      <c r="F39" s="39">
        <v>678500000</v>
      </c>
      <c r="G39" s="39">
        <v>678500000</v>
      </c>
      <c r="H39" s="2"/>
      <c r="I39" s="2"/>
    </row>
    <row r="40" spans="1:9" s="29" customFormat="1" ht="20.25" customHeight="1">
      <c r="A40" s="43"/>
      <c r="B40" s="29" t="s">
        <v>287</v>
      </c>
      <c r="D40" s="2"/>
      <c r="E40" s="2"/>
      <c r="F40" s="39">
        <v>6036488366</v>
      </c>
      <c r="G40" s="39"/>
      <c r="H40" s="2"/>
      <c r="I40" s="2"/>
    </row>
    <row r="41" spans="1:9" s="29" customFormat="1" ht="20.25" customHeight="1">
      <c r="A41" s="43"/>
      <c r="B41" s="29" t="s">
        <v>288</v>
      </c>
      <c r="D41" s="2"/>
      <c r="E41" s="2"/>
      <c r="F41" s="39"/>
      <c r="G41" s="39">
        <v>7940659422</v>
      </c>
      <c r="H41" s="2"/>
      <c r="I41" s="2"/>
    </row>
    <row r="42" spans="1:9" s="29" customFormat="1" ht="20.25" customHeight="1">
      <c r="A42" s="43"/>
      <c r="B42" s="29" t="s">
        <v>289</v>
      </c>
      <c r="D42" s="2"/>
      <c r="E42" s="2"/>
      <c r="F42" s="39">
        <v>3130955742</v>
      </c>
      <c r="G42" s="39"/>
      <c r="H42" s="2"/>
      <c r="I42" s="2"/>
    </row>
    <row r="43" spans="1:9" s="47" customFormat="1" ht="20.25" customHeight="1">
      <c r="A43" s="180"/>
      <c r="B43" s="169" t="s">
        <v>284</v>
      </c>
      <c r="C43" s="139"/>
      <c r="D43" s="182"/>
      <c r="E43" s="182"/>
      <c r="F43" s="54">
        <v>9845944108</v>
      </c>
      <c r="G43" s="54">
        <v>8619159422</v>
      </c>
      <c r="H43" s="35">
        <f>+F43-Balance!E27</f>
        <v>0</v>
      </c>
      <c r="I43" s="35">
        <f>+G43-Balance!F27</f>
        <v>0</v>
      </c>
    </row>
    <row r="44" spans="1:9" s="29" customFormat="1" ht="20.25" customHeight="1">
      <c r="A44" s="43"/>
      <c r="D44" s="2"/>
      <c r="E44" s="2"/>
      <c r="F44" s="39"/>
      <c r="G44" s="39"/>
      <c r="H44" s="2"/>
      <c r="I44" s="2"/>
    </row>
    <row r="45" spans="1:9" s="55" customFormat="1" ht="20.25" customHeight="1">
      <c r="A45" s="80">
        <v>7</v>
      </c>
      <c r="B45" s="55" t="s">
        <v>50</v>
      </c>
      <c r="D45" s="35"/>
      <c r="E45" s="35"/>
      <c r="F45" s="34"/>
      <c r="G45" s="34"/>
      <c r="H45" s="35"/>
      <c r="I45" s="35"/>
    </row>
    <row r="46" spans="1:9" s="55" customFormat="1" ht="20.25" customHeight="1">
      <c r="A46" s="180"/>
      <c r="B46" s="190" t="s">
        <v>258</v>
      </c>
      <c r="C46" s="190"/>
      <c r="D46" s="62" t="s">
        <v>290</v>
      </c>
      <c r="E46" s="62" t="s">
        <v>291</v>
      </c>
      <c r="F46" s="54" t="s">
        <v>292</v>
      </c>
      <c r="G46" s="54" t="s">
        <v>284</v>
      </c>
      <c r="H46" s="35"/>
      <c r="I46" s="35"/>
    </row>
    <row r="47" spans="1:9" s="29" customFormat="1" ht="20.25" customHeight="1">
      <c r="A47" s="43"/>
      <c r="B47" s="29" t="s">
        <v>293</v>
      </c>
      <c r="D47" s="2">
        <v>240910078</v>
      </c>
      <c r="E47" s="2">
        <v>-63966364</v>
      </c>
      <c r="F47" s="39"/>
      <c r="G47" s="39">
        <v>176943714</v>
      </c>
      <c r="H47" s="2"/>
      <c r="I47" s="191"/>
    </row>
    <row r="48" spans="1:9" s="55" customFormat="1" ht="20.25" customHeight="1">
      <c r="A48" s="180"/>
      <c r="B48" s="169" t="s">
        <v>284</v>
      </c>
      <c r="C48" s="190"/>
      <c r="D48" s="62">
        <v>240910078</v>
      </c>
      <c r="E48" s="62">
        <v>-63966364</v>
      </c>
      <c r="F48" s="62">
        <v>0</v>
      </c>
      <c r="G48" s="62">
        <v>176943714</v>
      </c>
      <c r="H48" s="35">
        <f>+G48-Balance!E35</f>
        <v>0</v>
      </c>
      <c r="I48" s="35">
        <f>+D48-Balance!F35</f>
        <v>0</v>
      </c>
    </row>
    <row r="49" spans="1:9" s="29" customFormat="1" ht="20.25" customHeight="1">
      <c r="A49" s="43"/>
      <c r="D49" s="2"/>
      <c r="E49" s="2"/>
      <c r="F49" s="39"/>
      <c r="G49" s="39"/>
      <c r="H49" s="2"/>
      <c r="I49" s="2"/>
    </row>
    <row r="50" spans="1:9" s="55" customFormat="1" ht="20.25" customHeight="1">
      <c r="A50" s="80">
        <v>8</v>
      </c>
      <c r="B50" s="55" t="s">
        <v>49</v>
      </c>
      <c r="D50" s="35"/>
      <c r="E50" s="35"/>
      <c r="F50" s="34"/>
      <c r="G50" s="34"/>
      <c r="H50" s="35"/>
      <c r="I50" s="35"/>
    </row>
    <row r="51" spans="1:9" s="55" customFormat="1" ht="20.25" customHeight="1">
      <c r="A51" s="180"/>
      <c r="B51" s="190" t="s">
        <v>258</v>
      </c>
      <c r="C51" s="190"/>
      <c r="D51" s="62"/>
      <c r="E51" s="62"/>
      <c r="F51" s="54" t="str">
        <f>+F31</f>
        <v>30/09/2012</v>
      </c>
      <c r="G51" s="54" t="str">
        <f>+G31</f>
        <v>01/01/2012</v>
      </c>
      <c r="H51" s="35"/>
      <c r="I51" s="35"/>
    </row>
    <row r="52" spans="1:9" s="29" customFormat="1" ht="20.25" customHeight="1">
      <c r="A52" s="43"/>
      <c r="B52" s="29" t="s">
        <v>294</v>
      </c>
      <c r="D52" s="2"/>
      <c r="E52" s="2"/>
      <c r="F52" s="39">
        <v>41750337103</v>
      </c>
      <c r="G52" s="39">
        <v>42631186823</v>
      </c>
      <c r="H52" s="2"/>
      <c r="I52" s="2"/>
    </row>
    <row r="53" spans="1:9" s="29" customFormat="1" ht="20.25" customHeight="1">
      <c r="A53" s="43"/>
      <c r="B53" s="29" t="s">
        <v>295</v>
      </c>
      <c r="D53" s="2"/>
      <c r="E53" s="2"/>
      <c r="F53" s="39">
        <v>1245627720</v>
      </c>
      <c r="G53" s="39">
        <v>1082766200</v>
      </c>
      <c r="H53" s="2"/>
      <c r="I53" s="2"/>
    </row>
    <row r="54" spans="1:9" s="47" customFormat="1" ht="20.25" customHeight="1">
      <c r="A54" s="180"/>
      <c r="B54" s="169" t="s">
        <v>284</v>
      </c>
      <c r="C54" s="139"/>
      <c r="D54" s="182"/>
      <c r="E54" s="182"/>
      <c r="F54" s="54">
        <v>42995964823</v>
      </c>
      <c r="G54" s="54">
        <v>43713953023</v>
      </c>
      <c r="H54" s="35">
        <f>+F54-Balance!E38</f>
        <v>0</v>
      </c>
      <c r="I54" s="35">
        <f>+G54-Balance!F38</f>
        <v>0</v>
      </c>
    </row>
    <row r="55" spans="1:9" s="47" customFormat="1" ht="20.25" customHeight="1">
      <c r="A55" s="80"/>
      <c r="B55" s="102"/>
      <c r="C55" s="1"/>
      <c r="D55" s="2"/>
      <c r="E55" s="2"/>
      <c r="F55" s="34"/>
      <c r="G55" s="34"/>
      <c r="H55" s="35"/>
      <c r="I55" s="35"/>
    </row>
    <row r="56" spans="1:9" s="55" customFormat="1" ht="20.25" customHeight="1">
      <c r="A56" s="80">
        <v>9</v>
      </c>
      <c r="B56" s="55" t="s">
        <v>296</v>
      </c>
      <c r="D56" s="35"/>
      <c r="E56" s="35"/>
      <c r="F56" s="34"/>
      <c r="G56" s="34"/>
      <c r="H56" s="35"/>
      <c r="I56" s="35"/>
    </row>
    <row r="57" spans="1:9" s="195" customFormat="1" ht="29.25" customHeight="1">
      <c r="A57" s="192"/>
      <c r="B57" s="192" t="s">
        <v>258</v>
      </c>
      <c r="C57" s="192"/>
      <c r="D57" s="193" t="s">
        <v>297</v>
      </c>
      <c r="E57" s="193" t="s">
        <v>298</v>
      </c>
      <c r="F57" s="193" t="s">
        <v>299</v>
      </c>
      <c r="G57" s="193" t="s">
        <v>4</v>
      </c>
      <c r="H57" s="194"/>
      <c r="I57" s="194"/>
    </row>
    <row r="58" spans="1:9" s="55" customFormat="1" ht="20.25" customHeight="1">
      <c r="A58" s="80"/>
      <c r="B58" s="55" t="s">
        <v>300</v>
      </c>
      <c r="D58" s="35"/>
      <c r="E58" s="35"/>
      <c r="F58" s="34"/>
      <c r="G58" s="34"/>
      <c r="H58" s="35"/>
      <c r="I58" s="35"/>
    </row>
    <row r="59" spans="1:8" s="29" customFormat="1" ht="20.25" customHeight="1">
      <c r="A59" s="43"/>
      <c r="B59" s="29" t="s">
        <v>290</v>
      </c>
      <c r="D59" s="2">
        <v>416620045</v>
      </c>
      <c r="E59" s="2">
        <v>1537360605</v>
      </c>
      <c r="F59" s="2">
        <v>101675228</v>
      </c>
      <c r="G59" s="35">
        <v>2055655878</v>
      </c>
      <c r="H59" s="2">
        <f>+G59-Balance!F50</f>
        <v>0</v>
      </c>
    </row>
    <row r="60" spans="1:9" s="29" customFormat="1" ht="20.25" customHeight="1">
      <c r="A60" s="43"/>
      <c r="B60" s="29" t="s">
        <v>301</v>
      </c>
      <c r="D60" s="2"/>
      <c r="E60" s="2"/>
      <c r="F60" s="39"/>
      <c r="G60" s="35">
        <v>0</v>
      </c>
      <c r="H60" s="2"/>
      <c r="I60" s="2"/>
    </row>
    <row r="61" spans="1:8" s="29" customFormat="1" ht="20.25" customHeight="1">
      <c r="A61" s="43"/>
      <c r="B61" s="29" t="s">
        <v>302</v>
      </c>
      <c r="D61" s="2">
        <v>0</v>
      </c>
      <c r="E61" s="2"/>
      <c r="F61" s="39"/>
      <c r="G61" s="35">
        <v>0</v>
      </c>
      <c r="H61" s="2"/>
    </row>
    <row r="62" spans="1:8" s="55" customFormat="1" ht="20.25" customHeight="1">
      <c r="A62" s="180"/>
      <c r="B62" s="190" t="s">
        <v>284</v>
      </c>
      <c r="C62" s="190"/>
      <c r="D62" s="182">
        <v>416620045</v>
      </c>
      <c r="E62" s="182">
        <v>1537360605</v>
      </c>
      <c r="F62" s="182">
        <v>101675228</v>
      </c>
      <c r="G62" s="62">
        <v>2055655878</v>
      </c>
      <c r="H62" s="35">
        <f>+G62-Balance!E50</f>
        <v>0</v>
      </c>
    </row>
    <row r="63" spans="1:9" s="55" customFormat="1" ht="20.25" customHeight="1">
      <c r="A63" s="80"/>
      <c r="B63" s="55" t="s">
        <v>303</v>
      </c>
      <c r="D63" s="35"/>
      <c r="E63" s="35"/>
      <c r="F63" s="34"/>
      <c r="G63" s="34"/>
      <c r="H63" s="35"/>
      <c r="I63" s="35"/>
    </row>
    <row r="64" spans="1:9" s="29" customFormat="1" ht="20.25" customHeight="1">
      <c r="A64" s="43"/>
      <c r="B64" s="29" t="s">
        <v>290</v>
      </c>
      <c r="D64" s="2">
        <v>31736709</v>
      </c>
      <c r="E64" s="2">
        <v>456886385</v>
      </c>
      <c r="F64" s="2">
        <v>37409844</v>
      </c>
      <c r="G64" s="35">
        <v>526032938</v>
      </c>
      <c r="H64" s="2">
        <f>+G64+Balance!F51</f>
        <v>0</v>
      </c>
      <c r="I64" s="2"/>
    </row>
    <row r="65" spans="1:9" s="29" customFormat="1" ht="20.25" customHeight="1">
      <c r="A65" s="43"/>
      <c r="B65" s="29" t="s">
        <v>304</v>
      </c>
      <c r="D65" s="2">
        <v>80926118</v>
      </c>
      <c r="E65" s="2">
        <v>95031329</v>
      </c>
      <c r="F65" s="2">
        <v>13129115</v>
      </c>
      <c r="G65" s="35">
        <v>189086562</v>
      </c>
      <c r="H65" s="2"/>
      <c r="I65" s="2"/>
    </row>
    <row r="66" spans="1:9" s="29" customFormat="1" ht="20.25" customHeight="1">
      <c r="A66" s="43"/>
      <c r="B66" s="29" t="s">
        <v>305</v>
      </c>
      <c r="D66" s="2"/>
      <c r="E66" s="2"/>
      <c r="F66" s="39"/>
      <c r="G66" s="39"/>
      <c r="H66" s="2"/>
      <c r="I66" s="2"/>
    </row>
    <row r="67" spans="1:9" s="55" customFormat="1" ht="20.25" customHeight="1">
      <c r="A67" s="180"/>
      <c r="B67" s="190" t="s">
        <v>284</v>
      </c>
      <c r="C67" s="190"/>
      <c r="D67" s="182">
        <v>112662827</v>
      </c>
      <c r="E67" s="182">
        <v>551917714</v>
      </c>
      <c r="F67" s="182">
        <v>50538959</v>
      </c>
      <c r="G67" s="62">
        <v>715119500</v>
      </c>
      <c r="H67" s="35">
        <f>+G67+Balance!E51</f>
        <v>0</v>
      </c>
      <c r="I67" s="35"/>
    </row>
    <row r="68" spans="1:9" s="55" customFormat="1" ht="20.25" customHeight="1">
      <c r="A68" s="80"/>
      <c r="B68" s="55" t="s">
        <v>306</v>
      </c>
      <c r="D68" s="35"/>
      <c r="E68" s="35"/>
      <c r="F68" s="34"/>
      <c r="G68" s="34"/>
      <c r="H68" s="35"/>
      <c r="I68" s="35"/>
    </row>
    <row r="69" spans="1:9" s="29" customFormat="1" ht="20.25" customHeight="1">
      <c r="A69" s="43"/>
      <c r="B69" s="29" t="s">
        <v>290</v>
      </c>
      <c r="D69" s="35">
        <v>384883336</v>
      </c>
      <c r="E69" s="35">
        <v>1080474220</v>
      </c>
      <c r="F69" s="35">
        <v>64265384</v>
      </c>
      <c r="G69" s="35">
        <v>1529622940</v>
      </c>
      <c r="H69" s="2">
        <f>+G69-Balance!F49</f>
        <v>0</v>
      </c>
      <c r="I69" s="2"/>
    </row>
    <row r="70" spans="1:9" s="55" customFormat="1" ht="20.25" customHeight="1">
      <c r="A70" s="180"/>
      <c r="B70" s="190" t="s">
        <v>284</v>
      </c>
      <c r="C70" s="190"/>
      <c r="D70" s="62">
        <v>303957218</v>
      </c>
      <c r="E70" s="62">
        <v>985442891</v>
      </c>
      <c r="F70" s="62">
        <v>51136269</v>
      </c>
      <c r="G70" s="62">
        <v>1340536378</v>
      </c>
      <c r="H70" s="35">
        <f>+G70-Balance!E49</f>
        <v>0</v>
      </c>
      <c r="I70" s="35"/>
    </row>
    <row r="71" spans="1:9" s="29" customFormat="1" ht="20.25" customHeight="1">
      <c r="A71" s="43"/>
      <c r="D71" s="2"/>
      <c r="E71" s="2"/>
      <c r="F71" s="39"/>
      <c r="G71" s="39"/>
      <c r="H71" s="2"/>
      <c r="I71" s="2"/>
    </row>
    <row r="72" spans="1:9" s="55" customFormat="1" ht="20.25" customHeight="1">
      <c r="A72" s="80">
        <v>10</v>
      </c>
      <c r="B72" s="55" t="s">
        <v>307</v>
      </c>
      <c r="D72" s="35"/>
      <c r="E72" s="35"/>
      <c r="F72" s="34"/>
      <c r="G72" s="34"/>
      <c r="H72" s="35"/>
      <c r="I72" s="35"/>
    </row>
    <row r="73" spans="1:9" s="55" customFormat="1" ht="20.25" customHeight="1">
      <c r="A73" s="180"/>
      <c r="B73" s="190" t="s">
        <v>258</v>
      </c>
      <c r="C73" s="190"/>
      <c r="D73" s="62"/>
      <c r="E73" s="62"/>
      <c r="F73" s="54" t="s">
        <v>308</v>
      </c>
      <c r="G73" s="54" t="s">
        <v>4</v>
      </c>
      <c r="H73" s="35"/>
      <c r="I73" s="35"/>
    </row>
    <row r="74" spans="1:9" s="55" customFormat="1" ht="20.25" customHeight="1">
      <c r="A74" s="80"/>
      <c r="B74" s="55" t="s">
        <v>300</v>
      </c>
      <c r="D74" s="35"/>
      <c r="E74" s="35"/>
      <c r="F74" s="34"/>
      <c r="G74" s="34"/>
      <c r="H74" s="35"/>
      <c r="I74" s="35"/>
    </row>
    <row r="75" spans="1:9" s="29" customFormat="1" ht="20.25" customHeight="1">
      <c r="A75" s="43"/>
      <c r="B75" s="29" t="s">
        <v>290</v>
      </c>
      <c r="D75" s="2"/>
      <c r="E75" s="2"/>
      <c r="F75" s="39">
        <v>75888000</v>
      </c>
      <c r="G75" s="39">
        <v>75888000</v>
      </c>
      <c r="H75" s="2">
        <f>+G75-Balance!F56</f>
        <v>0</v>
      </c>
      <c r="I75" s="2"/>
    </row>
    <row r="76" spans="1:9" s="29" customFormat="1" ht="20.25" customHeight="1">
      <c r="A76" s="43"/>
      <c r="B76" s="29" t="s">
        <v>301</v>
      </c>
      <c r="D76" s="2"/>
      <c r="E76" s="2"/>
      <c r="F76" s="39"/>
      <c r="G76" s="39">
        <v>0</v>
      </c>
      <c r="H76" s="2"/>
      <c r="I76" s="2"/>
    </row>
    <row r="77" spans="1:9" s="29" customFormat="1" ht="20.25" customHeight="1">
      <c r="A77" s="43"/>
      <c r="B77" s="29" t="s">
        <v>309</v>
      </c>
      <c r="D77" s="2"/>
      <c r="E77" s="2"/>
      <c r="F77" s="39"/>
      <c r="G77" s="39">
        <v>0</v>
      </c>
      <c r="H77" s="2"/>
      <c r="I77" s="2"/>
    </row>
    <row r="78" spans="1:9" s="29" customFormat="1" ht="20.25" customHeight="1">
      <c r="A78" s="43"/>
      <c r="B78" s="29" t="s">
        <v>310</v>
      </c>
      <c r="D78" s="2"/>
      <c r="E78" s="2"/>
      <c r="F78" s="39"/>
      <c r="G78" s="39">
        <v>0</v>
      </c>
      <c r="H78" s="2"/>
      <c r="I78" s="2"/>
    </row>
    <row r="79" spans="1:9" s="29" customFormat="1" ht="20.25" customHeight="1">
      <c r="A79" s="43"/>
      <c r="B79" s="29" t="s">
        <v>302</v>
      </c>
      <c r="D79" s="2"/>
      <c r="E79" s="2"/>
      <c r="F79" s="39"/>
      <c r="G79" s="39">
        <v>0</v>
      </c>
      <c r="H79" s="2"/>
      <c r="I79" s="2"/>
    </row>
    <row r="80" spans="1:9" s="55" customFormat="1" ht="20.25" customHeight="1">
      <c r="A80" s="180"/>
      <c r="B80" s="190" t="s">
        <v>284</v>
      </c>
      <c r="C80" s="190"/>
      <c r="D80" s="62"/>
      <c r="E80" s="62"/>
      <c r="F80" s="54">
        <v>75888000</v>
      </c>
      <c r="G80" s="54">
        <v>75888000</v>
      </c>
      <c r="H80" s="35">
        <f>+G80-Balance!E56</f>
        <v>0</v>
      </c>
      <c r="I80" s="35"/>
    </row>
    <row r="81" spans="1:9" s="55" customFormat="1" ht="20.25" customHeight="1">
      <c r="A81" s="80"/>
      <c r="B81" s="55" t="s">
        <v>303</v>
      </c>
      <c r="D81" s="35"/>
      <c r="E81" s="35"/>
      <c r="F81" s="34"/>
      <c r="G81" s="34">
        <v>0</v>
      </c>
      <c r="H81" s="35"/>
      <c r="I81" s="35"/>
    </row>
    <row r="82" spans="1:9" s="29" customFormat="1" ht="20.25" customHeight="1">
      <c r="A82" s="43"/>
      <c r="B82" s="29" t="s">
        <v>290</v>
      </c>
      <c r="D82" s="2"/>
      <c r="E82" s="2"/>
      <c r="F82" s="39">
        <v>63307352</v>
      </c>
      <c r="G82" s="39">
        <v>63307352</v>
      </c>
      <c r="H82" s="2">
        <f>G82+Balance!F57</f>
        <v>0</v>
      </c>
      <c r="I82" s="2"/>
    </row>
    <row r="83" spans="1:9" s="29" customFormat="1" ht="20.25" customHeight="1">
      <c r="A83" s="43"/>
      <c r="B83" s="29" t="s">
        <v>304</v>
      </c>
      <c r="D83" s="2"/>
      <c r="E83" s="2"/>
      <c r="F83" s="39">
        <v>5858426</v>
      </c>
      <c r="G83" s="39">
        <v>5858426</v>
      </c>
      <c r="H83" s="2"/>
      <c r="I83" s="2"/>
    </row>
    <row r="84" spans="1:9" s="29" customFormat="1" ht="20.25" customHeight="1">
      <c r="A84" s="43"/>
      <c r="B84" s="29" t="s">
        <v>305</v>
      </c>
      <c r="D84" s="2"/>
      <c r="E84" s="2"/>
      <c r="F84" s="39"/>
      <c r="G84" s="39">
        <v>0</v>
      </c>
      <c r="H84" s="2"/>
      <c r="I84" s="2"/>
    </row>
    <row r="85" spans="1:9" s="55" customFormat="1" ht="20.25" customHeight="1">
      <c r="A85" s="180"/>
      <c r="B85" s="190" t="s">
        <v>284</v>
      </c>
      <c r="C85" s="190"/>
      <c r="D85" s="62"/>
      <c r="E85" s="62"/>
      <c r="F85" s="54">
        <v>69165778</v>
      </c>
      <c r="G85" s="54">
        <v>69165778</v>
      </c>
      <c r="H85" s="35">
        <f>+G85+Balance!E57</f>
        <v>0</v>
      </c>
      <c r="I85" s="35"/>
    </row>
    <row r="86" spans="1:9" s="55" customFormat="1" ht="20.25" customHeight="1">
      <c r="A86" s="80"/>
      <c r="B86" s="55" t="s">
        <v>306</v>
      </c>
      <c r="D86" s="35"/>
      <c r="E86" s="35"/>
      <c r="F86" s="34"/>
      <c r="G86" s="34">
        <v>0</v>
      </c>
      <c r="H86" s="35"/>
      <c r="I86" s="35"/>
    </row>
    <row r="87" spans="1:9" s="29" customFormat="1" ht="20.25" customHeight="1">
      <c r="A87" s="43"/>
      <c r="B87" s="29" t="s">
        <v>290</v>
      </c>
      <c r="D87" s="2"/>
      <c r="E87" s="2"/>
      <c r="F87" s="39">
        <v>12580648</v>
      </c>
      <c r="G87" s="39">
        <v>12580648</v>
      </c>
      <c r="H87" s="2">
        <f>+G87-Balance!F55</f>
        <v>0</v>
      </c>
      <c r="I87" s="2"/>
    </row>
    <row r="88" spans="1:9" s="55" customFormat="1" ht="20.25" customHeight="1">
      <c r="A88" s="180"/>
      <c r="B88" s="190" t="s">
        <v>284</v>
      </c>
      <c r="C88" s="190"/>
      <c r="D88" s="62"/>
      <c r="E88" s="62"/>
      <c r="F88" s="54">
        <v>6722222</v>
      </c>
      <c r="G88" s="54">
        <v>6722222</v>
      </c>
      <c r="H88" s="35">
        <f>+G88-Balance!E55</f>
        <v>0</v>
      </c>
      <c r="I88" s="35"/>
    </row>
    <row r="89" spans="1:9" s="29" customFormat="1" ht="20.25" customHeight="1">
      <c r="A89" s="43"/>
      <c r="D89" s="2"/>
      <c r="E89" s="2"/>
      <c r="F89" s="39"/>
      <c r="G89" s="39"/>
      <c r="H89" s="2"/>
      <c r="I89" s="2"/>
    </row>
    <row r="90" spans="1:9" s="55" customFormat="1" ht="20.25" customHeight="1">
      <c r="A90" s="80">
        <v>11</v>
      </c>
      <c r="B90" s="55" t="s">
        <v>73</v>
      </c>
      <c r="D90" s="35"/>
      <c r="E90" s="35"/>
      <c r="F90" s="34"/>
      <c r="G90" s="34"/>
      <c r="H90" s="35"/>
      <c r="I90" s="35"/>
    </row>
    <row r="91" spans="1:9" s="55" customFormat="1" ht="31.5" customHeight="1">
      <c r="A91" s="180"/>
      <c r="B91" s="190" t="s">
        <v>258</v>
      </c>
      <c r="C91" s="190"/>
      <c r="D91" s="62" t="s">
        <v>290</v>
      </c>
      <c r="E91" s="193" t="s">
        <v>311</v>
      </c>
      <c r="F91" s="193" t="s">
        <v>312</v>
      </c>
      <c r="G91" s="193" t="s">
        <v>284</v>
      </c>
      <c r="H91" s="35"/>
      <c r="I91" s="35"/>
    </row>
    <row r="92" spans="1:9" s="29" customFormat="1" ht="20.25" customHeight="1">
      <c r="A92" s="29" t="s">
        <v>313</v>
      </c>
      <c r="D92" s="39">
        <v>129469926132</v>
      </c>
      <c r="E92" s="184">
        <v>2296622350</v>
      </c>
      <c r="F92" s="196"/>
      <c r="G92" s="39">
        <v>131766548482</v>
      </c>
      <c r="H92" s="2"/>
      <c r="I92" s="2"/>
    </row>
    <row r="93" spans="1:9" s="29" customFormat="1" ht="20.25" customHeight="1">
      <c r="A93" s="29" t="s">
        <v>314</v>
      </c>
      <c r="D93" s="39">
        <v>663939423</v>
      </c>
      <c r="E93" s="196">
        <v>132476032</v>
      </c>
      <c r="F93" s="196"/>
      <c r="G93" s="39">
        <v>796415455</v>
      </c>
      <c r="H93" s="2"/>
      <c r="I93" s="2"/>
    </row>
    <row r="94" spans="1:9" s="29" customFormat="1" ht="20.25" customHeight="1">
      <c r="A94" s="29" t="s">
        <v>315</v>
      </c>
      <c r="D94" s="39">
        <v>7061546126</v>
      </c>
      <c r="E94" s="196">
        <v>8760752889</v>
      </c>
      <c r="F94" s="196"/>
      <c r="G94" s="39">
        <v>15822299015</v>
      </c>
      <c r="H94" s="2"/>
      <c r="I94" s="2"/>
    </row>
    <row r="95" spans="1:9" s="29" customFormat="1" ht="20.25" customHeight="1">
      <c r="A95" s="29" t="s">
        <v>316</v>
      </c>
      <c r="D95" s="39">
        <v>5346001091</v>
      </c>
      <c r="E95" s="2"/>
      <c r="F95" s="196"/>
      <c r="G95" s="39">
        <v>5346001091</v>
      </c>
      <c r="H95" s="2"/>
      <c r="I95" s="2"/>
    </row>
    <row r="96" spans="1:9" s="29" customFormat="1" ht="20.25" customHeight="1">
      <c r="A96" s="29" t="s">
        <v>317</v>
      </c>
      <c r="D96" s="39">
        <v>203960455</v>
      </c>
      <c r="E96" s="2">
        <v>853645000</v>
      </c>
      <c r="F96" s="196"/>
      <c r="G96" s="39">
        <v>1057605455</v>
      </c>
      <c r="H96" s="2"/>
      <c r="I96" s="2"/>
    </row>
    <row r="97" spans="1:9" s="29" customFormat="1" ht="20.25" customHeight="1">
      <c r="A97" s="29" t="s">
        <v>318</v>
      </c>
      <c r="D97" s="39">
        <v>32656961682</v>
      </c>
      <c r="E97" s="196">
        <v>1242198929</v>
      </c>
      <c r="F97" s="196"/>
      <c r="G97" s="39">
        <v>33899160611</v>
      </c>
      <c r="H97" s="2"/>
      <c r="I97" s="2"/>
    </row>
    <row r="98" spans="1:9" s="29" customFormat="1" ht="20.25" customHeight="1">
      <c r="A98" s="29" t="s">
        <v>319</v>
      </c>
      <c r="D98" s="39">
        <v>16067612227</v>
      </c>
      <c r="E98" s="2">
        <v>29874294221</v>
      </c>
      <c r="F98" s="196"/>
      <c r="G98" s="39">
        <v>45941906448</v>
      </c>
      <c r="H98" s="196"/>
      <c r="I98" s="2"/>
    </row>
    <row r="99" spans="1:9" s="29" customFormat="1" ht="20.25" customHeight="1">
      <c r="A99" s="29" t="s">
        <v>320</v>
      </c>
      <c r="D99" s="39"/>
      <c r="E99" s="2">
        <v>1408175681</v>
      </c>
      <c r="F99" s="196"/>
      <c r="G99" s="39">
        <v>1408175681</v>
      </c>
      <c r="H99" s="196"/>
      <c r="I99" s="2"/>
    </row>
    <row r="100" spans="1:9" s="55" customFormat="1" ht="20.25" customHeight="1">
      <c r="A100" s="180"/>
      <c r="B100" s="190" t="s">
        <v>321</v>
      </c>
      <c r="C100" s="190"/>
      <c r="D100" s="62">
        <v>191469947136</v>
      </c>
      <c r="E100" s="62">
        <v>44568165102</v>
      </c>
      <c r="F100" s="62">
        <v>0</v>
      </c>
      <c r="G100" s="62">
        <v>236038112238</v>
      </c>
      <c r="H100" s="35">
        <f>D100-Balance!F58</f>
        <v>0</v>
      </c>
      <c r="I100" s="35">
        <f>G100-Balance!E58</f>
        <v>0</v>
      </c>
    </row>
    <row r="101" spans="1:9" s="29" customFormat="1" ht="20.25" customHeight="1">
      <c r="A101" s="43"/>
      <c r="D101" s="2"/>
      <c r="E101" s="2"/>
      <c r="F101" s="39"/>
      <c r="G101" s="39"/>
      <c r="H101" s="2"/>
      <c r="I101" s="2"/>
    </row>
    <row r="102" spans="1:9" s="55" customFormat="1" ht="12.75" customHeight="1" hidden="1">
      <c r="A102" s="80">
        <v>12</v>
      </c>
      <c r="B102" s="55" t="s">
        <v>322</v>
      </c>
      <c r="D102" s="35"/>
      <c r="E102" s="35"/>
      <c r="F102" s="34"/>
      <c r="G102" s="34"/>
      <c r="H102" s="35"/>
      <c r="I102" s="35"/>
    </row>
    <row r="103" spans="1:9" s="55" customFormat="1" ht="12.75" customHeight="1" hidden="1">
      <c r="A103" s="197"/>
      <c r="B103" s="244" t="s">
        <v>258</v>
      </c>
      <c r="C103" s="244"/>
      <c r="D103" s="244"/>
      <c r="E103" s="245" t="s">
        <v>323</v>
      </c>
      <c r="F103" s="243" t="s">
        <v>324</v>
      </c>
      <c r="G103" s="243"/>
      <c r="H103" s="35"/>
      <c r="I103" s="35"/>
    </row>
    <row r="104" spans="1:9" s="55" customFormat="1" ht="12.75" customHeight="1" hidden="1">
      <c r="A104" s="198"/>
      <c r="B104" s="244"/>
      <c r="C104" s="244"/>
      <c r="D104" s="244"/>
      <c r="E104" s="245"/>
      <c r="F104" s="199" t="str">
        <f>+F51</f>
        <v>30/09/2012</v>
      </c>
      <c r="G104" s="199" t="str">
        <f>+G51</f>
        <v>01/01/2012</v>
      </c>
      <c r="H104" s="35"/>
      <c r="I104" s="35"/>
    </row>
    <row r="105" spans="1:9" s="29" customFormat="1" ht="12.75" customHeight="1" hidden="1">
      <c r="A105" s="43"/>
      <c r="B105" s="29" t="s">
        <v>325</v>
      </c>
      <c r="D105" s="2"/>
      <c r="E105" s="5">
        <v>0.85</v>
      </c>
      <c r="F105" s="39"/>
      <c r="G105" s="39"/>
      <c r="H105" s="2"/>
      <c r="I105" s="2"/>
    </row>
    <row r="106" spans="1:9" s="29" customFormat="1" ht="12.75" customHeight="1" hidden="1">
      <c r="A106" s="43"/>
      <c r="B106" s="29" t="s">
        <v>326</v>
      </c>
      <c r="D106" s="2"/>
      <c r="E106" s="5">
        <v>1</v>
      </c>
      <c r="F106" s="39"/>
      <c r="G106" s="39">
        <v>0</v>
      </c>
      <c r="H106" s="2"/>
      <c r="I106" s="2"/>
    </row>
    <row r="107" spans="1:9" s="55" customFormat="1" ht="12.75" customHeight="1" hidden="1">
      <c r="A107" s="180"/>
      <c r="B107" s="190" t="s">
        <v>4</v>
      </c>
      <c r="C107" s="190"/>
      <c r="D107" s="62"/>
      <c r="E107" s="62"/>
      <c r="F107" s="54">
        <f>+SUM(F105:F106)</f>
        <v>0</v>
      </c>
      <c r="G107" s="54">
        <f>+G105</f>
        <v>0</v>
      </c>
      <c r="H107" s="35">
        <f>+F107-Balance!E65</f>
        <v>0</v>
      </c>
      <c r="I107" s="35">
        <f>+G107-Balance!F65</f>
        <v>0</v>
      </c>
    </row>
    <row r="108" spans="1:9" s="29" customFormat="1" ht="12.75" customHeight="1" hidden="1">
      <c r="A108" s="43"/>
      <c r="D108" s="2"/>
      <c r="E108" s="2"/>
      <c r="F108" s="39"/>
      <c r="G108" s="39"/>
      <c r="H108" s="2"/>
      <c r="I108" s="2"/>
    </row>
    <row r="109" spans="1:9" s="55" customFormat="1" ht="20.25" customHeight="1">
      <c r="A109" s="80">
        <v>13</v>
      </c>
      <c r="B109" s="55" t="s">
        <v>327</v>
      </c>
      <c r="D109" s="35"/>
      <c r="E109" s="35"/>
      <c r="F109" s="34"/>
      <c r="G109" s="34"/>
      <c r="H109" s="35"/>
      <c r="I109" s="35"/>
    </row>
    <row r="110" spans="1:9" s="55" customFormat="1" ht="20.25" customHeight="1">
      <c r="A110" s="197"/>
      <c r="B110" s="244" t="s">
        <v>258</v>
      </c>
      <c r="C110" s="244"/>
      <c r="D110" s="244"/>
      <c r="E110" s="245" t="s">
        <v>323</v>
      </c>
      <c r="F110" s="243" t="s">
        <v>324</v>
      </c>
      <c r="G110" s="243"/>
      <c r="H110" s="35"/>
      <c r="I110" s="35"/>
    </row>
    <row r="111" spans="1:9" s="55" customFormat="1" ht="20.25" customHeight="1">
      <c r="A111" s="198"/>
      <c r="B111" s="244"/>
      <c r="C111" s="244"/>
      <c r="D111" s="244"/>
      <c r="E111" s="245"/>
      <c r="F111" s="199" t="str">
        <f>+F104</f>
        <v>30/09/2012</v>
      </c>
      <c r="G111" s="199" t="str">
        <f>+G104</f>
        <v>01/01/2012</v>
      </c>
      <c r="H111" s="35"/>
      <c r="I111" s="35"/>
    </row>
    <row r="112" spans="1:9" s="29" customFormat="1" ht="20.25" customHeight="1">
      <c r="A112" s="43"/>
      <c r="B112" s="29" t="s">
        <v>328</v>
      </c>
      <c r="D112" s="2"/>
      <c r="E112" s="5">
        <v>0.49</v>
      </c>
      <c r="F112" s="39">
        <v>7092400000</v>
      </c>
      <c r="G112" s="39">
        <v>7092400000</v>
      </c>
      <c r="H112" s="2"/>
      <c r="I112" s="2"/>
    </row>
    <row r="113" spans="1:9" s="29" customFormat="1" ht="20.25" customHeight="1">
      <c r="A113" s="43"/>
      <c r="B113" s="29" t="s">
        <v>329</v>
      </c>
      <c r="D113" s="2"/>
      <c r="E113" s="5">
        <v>0.25</v>
      </c>
      <c r="F113" s="39">
        <v>340000000</v>
      </c>
      <c r="G113" s="39">
        <v>340000000</v>
      </c>
      <c r="H113" s="2"/>
      <c r="I113" s="2"/>
    </row>
    <row r="114" spans="1:9" s="29" customFormat="1" ht="20.25" customHeight="1">
      <c r="A114" s="43"/>
      <c r="B114" s="29" t="s">
        <v>330</v>
      </c>
      <c r="D114" s="2"/>
      <c r="E114" s="5">
        <v>0.23</v>
      </c>
      <c r="F114" s="39">
        <v>575000000</v>
      </c>
      <c r="G114" s="39">
        <v>575000000</v>
      </c>
      <c r="H114" s="2"/>
      <c r="I114" s="2"/>
    </row>
    <row r="115" spans="1:9" s="55" customFormat="1" ht="20.25" customHeight="1">
      <c r="A115" s="180"/>
      <c r="B115" s="190" t="s">
        <v>4</v>
      </c>
      <c r="C115" s="190"/>
      <c r="D115" s="62"/>
      <c r="E115" s="62"/>
      <c r="F115" s="54">
        <v>8007400000</v>
      </c>
      <c r="G115" s="54">
        <v>8007400000</v>
      </c>
      <c r="H115" s="35">
        <f>+F115-Balance!E66</f>
        <v>0</v>
      </c>
      <c r="I115" s="35">
        <f>+G115-Balance!F66</f>
        <v>0</v>
      </c>
    </row>
    <row r="116" spans="1:9" s="29" customFormat="1" ht="20.25" customHeight="1">
      <c r="A116" s="43"/>
      <c r="D116" s="2"/>
      <c r="E116" s="2"/>
      <c r="F116" s="39"/>
      <c r="G116" s="39"/>
      <c r="H116" s="2"/>
      <c r="I116" s="2"/>
    </row>
    <row r="117" spans="1:9" s="55" customFormat="1" ht="20.25" customHeight="1">
      <c r="A117" s="80">
        <v>14</v>
      </c>
      <c r="B117" s="55" t="s">
        <v>78</v>
      </c>
      <c r="D117" s="35"/>
      <c r="E117" s="35"/>
      <c r="F117" s="34"/>
      <c r="G117" s="34"/>
      <c r="H117" s="35"/>
      <c r="I117" s="35"/>
    </row>
    <row r="118" spans="1:9" s="55" customFormat="1" ht="20.25" customHeight="1">
      <c r="A118" s="180"/>
      <c r="B118" s="190" t="s">
        <v>258</v>
      </c>
      <c r="C118" s="190"/>
      <c r="D118" s="62"/>
      <c r="E118" s="62" t="s">
        <v>331</v>
      </c>
      <c r="F118" s="54" t="str">
        <f>+F104</f>
        <v>30/09/2012</v>
      </c>
      <c r="G118" s="54" t="str">
        <f>+G104</f>
        <v>01/01/2012</v>
      </c>
      <c r="H118" s="35"/>
      <c r="I118" s="35"/>
    </row>
    <row r="119" spans="1:10" s="29" customFormat="1" ht="20.25" customHeight="1">
      <c r="A119" s="43"/>
      <c r="B119" s="29" t="s">
        <v>332</v>
      </c>
      <c r="D119" s="2"/>
      <c r="E119" s="2" t="s">
        <v>333</v>
      </c>
      <c r="F119" s="39">
        <v>0</v>
      </c>
      <c r="G119" s="39">
        <v>36986267000</v>
      </c>
      <c r="H119" s="2"/>
      <c r="I119" s="200"/>
      <c r="J119" s="201"/>
    </row>
    <row r="120" spans="1:10" s="29" customFormat="1" ht="20.25" customHeight="1">
      <c r="A120" s="43"/>
      <c r="B120" s="29" t="s">
        <v>334</v>
      </c>
      <c r="D120" s="2"/>
      <c r="E120" s="2"/>
      <c r="F120" s="39">
        <v>40334400000</v>
      </c>
      <c r="G120" s="39">
        <v>40334400000</v>
      </c>
      <c r="H120" s="2"/>
      <c r="I120" s="200"/>
      <c r="J120" s="201"/>
    </row>
    <row r="121" spans="1:10" s="29" customFormat="1" ht="20.25" customHeight="1">
      <c r="A121" s="43"/>
      <c r="B121" s="29" t="s">
        <v>335</v>
      </c>
      <c r="D121" s="2"/>
      <c r="E121" s="2"/>
      <c r="F121" s="39"/>
      <c r="G121" s="39"/>
      <c r="H121" s="2"/>
      <c r="I121" s="201"/>
      <c r="J121" s="201"/>
    </row>
    <row r="122" spans="1:9" s="29" customFormat="1" ht="20.25" customHeight="1">
      <c r="A122" s="43"/>
      <c r="B122" s="29" t="s">
        <v>336</v>
      </c>
      <c r="D122" s="2"/>
      <c r="E122" s="2"/>
      <c r="F122" s="39">
        <v>5597500000</v>
      </c>
      <c r="G122" s="39">
        <v>5597500000</v>
      </c>
      <c r="H122" s="2"/>
      <c r="I122" s="2"/>
    </row>
    <row r="123" spans="1:9" s="29" customFormat="1" ht="20.25" customHeight="1">
      <c r="A123" s="43"/>
      <c r="B123" s="29" t="s">
        <v>337</v>
      </c>
      <c r="D123" s="2"/>
      <c r="E123" s="2"/>
      <c r="F123" s="39"/>
      <c r="G123" s="39"/>
      <c r="H123" s="2"/>
      <c r="I123" s="2"/>
    </row>
    <row r="124" spans="1:9" s="55" customFormat="1" ht="20.25" customHeight="1">
      <c r="A124" s="180"/>
      <c r="B124" s="190" t="s">
        <v>4</v>
      </c>
      <c r="C124" s="190"/>
      <c r="D124" s="62"/>
      <c r="E124" s="62"/>
      <c r="F124" s="54">
        <v>45931900000</v>
      </c>
      <c r="G124" s="54">
        <v>82918167000</v>
      </c>
      <c r="H124" s="35">
        <f>+F124-Balance!E67</f>
        <v>0</v>
      </c>
      <c r="I124" s="35">
        <f>+G124-Balance!F67</f>
        <v>0</v>
      </c>
    </row>
    <row r="125" spans="1:9" s="29" customFormat="1" ht="20.25" customHeight="1">
      <c r="A125" s="43"/>
      <c r="D125" s="2"/>
      <c r="E125" s="2"/>
      <c r="F125" s="39"/>
      <c r="G125" s="39"/>
      <c r="H125" s="2"/>
      <c r="I125" s="2"/>
    </row>
    <row r="126" spans="1:10" s="55" customFormat="1" ht="20.25" customHeight="1">
      <c r="A126" s="80">
        <v>15</v>
      </c>
      <c r="B126" s="55" t="s">
        <v>338</v>
      </c>
      <c r="D126" s="35"/>
      <c r="E126" s="35"/>
      <c r="F126" s="34"/>
      <c r="G126" s="34"/>
      <c r="H126" s="35"/>
      <c r="I126" s="35"/>
      <c r="J126" s="202"/>
    </row>
    <row r="127" spans="1:9" s="55" customFormat="1" ht="20.25" customHeight="1">
      <c r="A127" s="180"/>
      <c r="B127" s="190" t="s">
        <v>258</v>
      </c>
      <c r="C127" s="190"/>
      <c r="D127" s="62" t="s">
        <v>290</v>
      </c>
      <c r="E127" s="62" t="s">
        <v>301</v>
      </c>
      <c r="F127" s="54" t="s">
        <v>305</v>
      </c>
      <c r="G127" s="54" t="s">
        <v>284</v>
      </c>
      <c r="H127" s="35"/>
      <c r="I127" s="35"/>
    </row>
    <row r="128" spans="1:9" s="55" customFormat="1" ht="20.25" customHeight="1">
      <c r="A128" s="80"/>
      <c r="B128" s="55" t="s">
        <v>51</v>
      </c>
      <c r="D128" s="35"/>
      <c r="E128" s="35"/>
      <c r="F128" s="34"/>
      <c r="G128" s="34"/>
      <c r="H128" s="35"/>
      <c r="I128" s="35"/>
    </row>
    <row r="129" spans="1:9" s="29" customFormat="1" ht="20.25" customHeight="1">
      <c r="A129" s="43"/>
      <c r="B129" s="29" t="s">
        <v>339</v>
      </c>
      <c r="D129" s="2">
        <v>2154804189</v>
      </c>
      <c r="E129" s="2">
        <v>1087030948</v>
      </c>
      <c r="F129" s="39">
        <v>9238194</v>
      </c>
      <c r="G129" s="39">
        <v>3232596943</v>
      </c>
      <c r="H129" s="2"/>
      <c r="I129" s="2"/>
    </row>
    <row r="130" spans="1:9" s="55" customFormat="1" ht="20.25" customHeight="1">
      <c r="A130" s="180"/>
      <c r="B130" s="190" t="s">
        <v>4</v>
      </c>
      <c r="C130" s="190"/>
      <c r="D130" s="62">
        <v>2154804189</v>
      </c>
      <c r="E130" s="62">
        <v>1087030948</v>
      </c>
      <c r="F130" s="62">
        <v>9238194</v>
      </c>
      <c r="G130" s="62">
        <v>3232596943</v>
      </c>
      <c r="H130" s="35">
        <f>G130-Balance!E36</f>
        <v>0</v>
      </c>
      <c r="I130" s="35">
        <f>+D130-Balance!F36</f>
        <v>0</v>
      </c>
    </row>
    <row r="131" spans="1:9" s="55" customFormat="1" ht="20.25" customHeight="1">
      <c r="A131" s="80"/>
      <c r="B131" s="55" t="s">
        <v>340</v>
      </c>
      <c r="D131" s="35"/>
      <c r="E131" s="35"/>
      <c r="F131" s="34"/>
      <c r="G131" s="34"/>
      <c r="H131" s="35"/>
      <c r="I131" s="35"/>
    </row>
    <row r="132" spans="1:9" s="29" customFormat="1" ht="20.25" customHeight="1">
      <c r="A132" s="43"/>
      <c r="B132" s="29" t="s">
        <v>341</v>
      </c>
      <c r="D132" s="2"/>
      <c r="E132" s="2">
        <v>0</v>
      </c>
      <c r="F132" s="39"/>
      <c r="G132" s="39">
        <v>0</v>
      </c>
      <c r="H132" s="2"/>
      <c r="I132" s="2"/>
    </row>
    <row r="133" spans="1:9" s="29" customFormat="1" ht="20.25" customHeight="1">
      <c r="A133" s="43"/>
      <c r="B133" s="29" t="s">
        <v>342</v>
      </c>
      <c r="D133" s="2">
        <v>56024694</v>
      </c>
      <c r="E133" s="2">
        <v>0</v>
      </c>
      <c r="F133" s="39"/>
      <c r="G133" s="39">
        <v>56024694</v>
      </c>
      <c r="H133" s="2"/>
      <c r="I133" s="2"/>
    </row>
    <row r="134" spans="1:9" s="29" customFormat="1" ht="20.25" customHeight="1">
      <c r="A134" s="43"/>
      <c r="B134" s="29" t="s">
        <v>343</v>
      </c>
      <c r="D134" s="39">
        <v>100634191</v>
      </c>
      <c r="E134" s="39">
        <v>212123259</v>
      </c>
      <c r="F134" s="39"/>
      <c r="G134" s="39">
        <v>312757450</v>
      </c>
      <c r="H134" s="2"/>
      <c r="I134" s="2"/>
    </row>
    <row r="135" spans="1:9" s="29" customFormat="1" ht="20.25" customHeight="1">
      <c r="A135" s="43"/>
      <c r="B135" s="29" t="s">
        <v>344</v>
      </c>
      <c r="D135" s="2"/>
      <c r="E135" s="2"/>
      <c r="F135" s="39"/>
      <c r="G135" s="39">
        <v>0</v>
      </c>
      <c r="H135" s="2"/>
      <c r="I135" s="2"/>
    </row>
    <row r="136" spans="1:9" s="55" customFormat="1" ht="20.25" customHeight="1">
      <c r="A136" s="180"/>
      <c r="B136" s="190" t="s">
        <v>345</v>
      </c>
      <c r="C136" s="190"/>
      <c r="D136" s="62">
        <v>156658885</v>
      </c>
      <c r="E136" s="62">
        <v>212123259</v>
      </c>
      <c r="F136" s="62">
        <v>0</v>
      </c>
      <c r="G136" s="62">
        <v>368782144</v>
      </c>
      <c r="H136" s="35">
        <f>+G136-Balance!E103</f>
        <v>0</v>
      </c>
      <c r="I136" s="35">
        <f>+D136-Balance!F103</f>
        <v>0</v>
      </c>
    </row>
    <row r="137" spans="1:9" s="29" customFormat="1" ht="20.25" customHeight="1">
      <c r="A137" s="43"/>
      <c r="D137" s="2"/>
      <c r="E137" s="2"/>
      <c r="F137" s="39"/>
      <c r="G137" s="39"/>
      <c r="H137" s="2"/>
      <c r="I137" s="2"/>
    </row>
    <row r="138" spans="1:9" s="55" customFormat="1" ht="25.5" customHeight="1">
      <c r="A138" s="80" t="s">
        <v>346</v>
      </c>
      <c r="B138" s="55" t="s">
        <v>347</v>
      </c>
      <c r="D138" s="35"/>
      <c r="E138" s="35"/>
      <c r="F138" s="34"/>
      <c r="G138" s="34"/>
      <c r="H138" s="35"/>
      <c r="I138" s="35"/>
    </row>
    <row r="139" spans="1:9" s="29" customFormat="1" ht="30" customHeight="1">
      <c r="A139" s="43"/>
      <c r="B139" s="241" t="s">
        <v>348</v>
      </c>
      <c r="C139" s="241"/>
      <c r="D139" s="241"/>
      <c r="E139" s="241"/>
      <c r="F139" s="241"/>
      <c r="G139" s="241"/>
      <c r="H139" s="2"/>
      <c r="I139" s="2"/>
    </row>
    <row r="140" spans="1:9" s="29" customFormat="1" ht="19.5" customHeight="1">
      <c r="A140" s="43"/>
      <c r="D140" s="2"/>
      <c r="E140" s="2"/>
      <c r="F140" s="39"/>
      <c r="G140" s="39"/>
      <c r="H140" s="2"/>
      <c r="I140" s="2"/>
    </row>
    <row r="141" spans="1:9" s="55" customFormat="1" ht="19.5" customHeight="1">
      <c r="A141" s="80" t="s">
        <v>349</v>
      </c>
      <c r="B141" s="55" t="s">
        <v>350</v>
      </c>
      <c r="D141" s="35"/>
      <c r="E141" s="35"/>
      <c r="F141" s="34"/>
      <c r="G141" s="34"/>
      <c r="H141" s="35"/>
      <c r="I141" s="35"/>
    </row>
    <row r="142" spans="1:9" s="29" customFormat="1" ht="19.5" customHeight="1">
      <c r="A142" s="43"/>
      <c r="B142" s="29" t="s">
        <v>351</v>
      </c>
      <c r="D142" s="2"/>
      <c r="E142" s="2"/>
      <c r="F142" s="39"/>
      <c r="G142" s="39"/>
      <c r="H142" s="2"/>
      <c r="I142" s="2"/>
    </row>
    <row r="143" spans="1:9" s="29" customFormat="1" ht="19.5" customHeight="1">
      <c r="A143" s="43" t="s">
        <v>352</v>
      </c>
      <c r="B143" s="29" t="s">
        <v>353</v>
      </c>
      <c r="D143" s="2"/>
      <c r="E143" s="2"/>
      <c r="F143" s="39"/>
      <c r="G143" s="39"/>
      <c r="H143" s="2"/>
      <c r="I143" s="2"/>
    </row>
    <row r="144" spans="2:9" s="29" customFormat="1" ht="96.75" customHeight="1">
      <c r="B144" s="242" t="s">
        <v>354</v>
      </c>
      <c r="C144" s="242"/>
      <c r="D144" s="242"/>
      <c r="E144" s="242"/>
      <c r="F144" s="242"/>
      <c r="G144" s="242"/>
      <c r="H144" s="2"/>
      <c r="I144" s="2"/>
    </row>
    <row r="145" spans="1:9" s="29" customFormat="1" ht="19.5" customHeight="1">
      <c r="A145" s="43"/>
      <c r="D145" s="2"/>
      <c r="E145" s="2"/>
      <c r="F145" s="39"/>
      <c r="G145" s="39"/>
      <c r="H145" s="2"/>
      <c r="I145" s="2"/>
    </row>
    <row r="146" spans="1:9" s="55" customFormat="1" ht="30" customHeight="1">
      <c r="A146" s="180"/>
      <c r="B146" s="190" t="s">
        <v>258</v>
      </c>
      <c r="C146" s="190"/>
      <c r="D146" s="62"/>
      <c r="E146" s="62"/>
      <c r="F146" s="54" t="s">
        <v>355</v>
      </c>
      <c r="G146" s="193" t="s">
        <v>356</v>
      </c>
      <c r="H146" s="35"/>
      <c r="I146" s="35"/>
    </row>
    <row r="147" spans="1:9" s="55" customFormat="1" ht="19.5" customHeight="1">
      <c r="A147" s="80"/>
      <c r="B147" s="55" t="s">
        <v>357</v>
      </c>
      <c r="D147" s="35"/>
      <c r="E147" s="35"/>
      <c r="F147" s="34">
        <v>-25063040938</v>
      </c>
      <c r="G147" s="34">
        <v>-21683829421</v>
      </c>
      <c r="H147" s="35">
        <f>F147-PLI!E28</f>
        <v>0</v>
      </c>
      <c r="I147" s="35">
        <f>G147-PLI!G28</f>
        <v>0</v>
      </c>
    </row>
    <row r="148" spans="1:9" s="55" customFormat="1" ht="19.5" customHeight="1">
      <c r="A148" s="80"/>
      <c r="B148" s="55" t="s">
        <v>358</v>
      </c>
      <c r="D148" s="35"/>
      <c r="E148" s="35"/>
      <c r="F148" s="34">
        <v>0</v>
      </c>
      <c r="G148" s="34">
        <v>0</v>
      </c>
      <c r="H148" s="35"/>
      <c r="I148" s="35"/>
    </row>
    <row r="149" spans="1:9" s="29" customFormat="1" ht="19.5" customHeight="1">
      <c r="A149" s="43"/>
      <c r="B149" s="29" t="s">
        <v>359</v>
      </c>
      <c r="D149" s="2"/>
      <c r="E149" s="2"/>
      <c r="F149" s="39">
        <v>0</v>
      </c>
      <c r="G149" s="39">
        <v>0</v>
      </c>
      <c r="H149" s="2"/>
      <c r="I149" s="2"/>
    </row>
    <row r="150" spans="1:9" s="55" customFormat="1" ht="19.5" customHeight="1">
      <c r="A150" s="80"/>
      <c r="B150" s="55" t="s">
        <v>360</v>
      </c>
      <c r="D150" s="35"/>
      <c r="E150" s="35"/>
      <c r="F150" s="34">
        <v>-25063040938</v>
      </c>
      <c r="G150" s="34">
        <v>-21683829421</v>
      </c>
      <c r="H150" s="35"/>
      <c r="I150" s="35"/>
    </row>
    <row r="151" spans="1:9" s="29" customFormat="1" ht="19.5" customHeight="1">
      <c r="A151" s="43"/>
      <c r="B151" s="29" t="s">
        <v>361</v>
      </c>
      <c r="D151" s="2"/>
      <c r="E151" s="2"/>
      <c r="F151" s="39"/>
      <c r="G151" s="39">
        <v>0</v>
      </c>
      <c r="H151" s="2"/>
      <c r="I151" s="2"/>
    </row>
    <row r="152" spans="1:9" s="55" customFormat="1" ht="19.5" customHeight="1">
      <c r="A152" s="80"/>
      <c r="B152" s="55" t="s">
        <v>362</v>
      </c>
      <c r="D152" s="35"/>
      <c r="E152" s="35"/>
      <c r="F152" s="34">
        <v>-25063040938</v>
      </c>
      <c r="G152" s="34">
        <v>-21683829421</v>
      </c>
      <c r="H152" s="35"/>
      <c r="I152" s="35"/>
    </row>
    <row r="153" spans="1:9" s="29" customFormat="1" ht="19.5" customHeight="1">
      <c r="A153" s="43"/>
      <c r="B153" s="29" t="s">
        <v>363</v>
      </c>
      <c r="D153" s="2"/>
      <c r="E153" s="2"/>
      <c r="F153" s="39">
        <v>0</v>
      </c>
      <c r="G153" s="39">
        <v>0</v>
      </c>
      <c r="H153" s="2"/>
      <c r="I153" s="2"/>
    </row>
    <row r="154" spans="1:9" s="55" customFormat="1" ht="19.5" customHeight="1">
      <c r="A154" s="80"/>
      <c r="B154" s="55" t="s">
        <v>364</v>
      </c>
      <c r="D154" s="35"/>
      <c r="E154" s="35"/>
      <c r="F154" s="34">
        <v>56024694</v>
      </c>
      <c r="G154" s="34">
        <v>56524694</v>
      </c>
      <c r="H154" s="35"/>
      <c r="I154" s="35"/>
    </row>
    <row r="155" spans="1:9" s="29" customFormat="1" ht="19.5" customHeight="1">
      <c r="A155" s="43"/>
      <c r="B155" s="29" t="s">
        <v>365</v>
      </c>
      <c r="D155" s="2"/>
      <c r="E155" s="2"/>
      <c r="F155" s="39">
        <v>0</v>
      </c>
      <c r="G155" s="39">
        <v>0</v>
      </c>
      <c r="H155" s="2"/>
      <c r="I155" s="2"/>
    </row>
    <row r="156" spans="1:9" s="29" customFormat="1" ht="19.5" customHeight="1">
      <c r="A156" s="43"/>
      <c r="B156" s="29" t="s">
        <v>366</v>
      </c>
      <c r="D156" s="2"/>
      <c r="E156" s="2"/>
      <c r="F156" s="39">
        <v>0</v>
      </c>
      <c r="G156" s="39">
        <v>0</v>
      </c>
      <c r="H156" s="2"/>
      <c r="I156" s="2"/>
    </row>
    <row r="157" spans="1:9" s="55" customFormat="1" ht="19.5" customHeight="1">
      <c r="A157" s="180"/>
      <c r="B157" s="190" t="s">
        <v>367</v>
      </c>
      <c r="C157" s="190"/>
      <c r="D157" s="62"/>
      <c r="E157" s="62"/>
      <c r="F157" s="54">
        <v>56024694</v>
      </c>
      <c r="G157" s="54">
        <v>56524694</v>
      </c>
      <c r="H157" s="35">
        <f>F157-G133</f>
        <v>0</v>
      </c>
      <c r="I157" s="35"/>
    </row>
    <row r="158" spans="1:9" s="29" customFormat="1" ht="9.75" customHeight="1">
      <c r="A158" s="43"/>
      <c r="D158" s="2"/>
      <c r="E158" s="2"/>
      <c r="F158" s="39"/>
      <c r="G158" s="39"/>
      <c r="H158" s="2"/>
      <c r="I158" s="2"/>
    </row>
    <row r="159" spans="1:9" s="55" customFormat="1" ht="23.25" customHeight="1">
      <c r="A159" s="80" t="s">
        <v>368</v>
      </c>
      <c r="B159" s="55" t="s">
        <v>369</v>
      </c>
      <c r="D159" s="35"/>
      <c r="E159" s="35"/>
      <c r="F159" s="34"/>
      <c r="G159" s="34"/>
      <c r="H159" s="35"/>
      <c r="I159" s="35"/>
    </row>
    <row r="160" spans="1:9" s="29" customFormat="1" ht="53.25" customHeight="1">
      <c r="A160" s="43"/>
      <c r="B160" s="241" t="s">
        <v>370</v>
      </c>
      <c r="C160" s="241"/>
      <c r="D160" s="241"/>
      <c r="E160" s="241"/>
      <c r="F160" s="241"/>
      <c r="G160" s="241"/>
      <c r="H160" s="2"/>
      <c r="I160" s="2"/>
    </row>
    <row r="161" spans="1:9" s="29" customFormat="1" ht="20.25" customHeight="1">
      <c r="A161" s="43"/>
      <c r="D161" s="2"/>
      <c r="E161" s="2"/>
      <c r="F161" s="39"/>
      <c r="G161" s="39"/>
      <c r="H161" s="2"/>
      <c r="I161" s="2"/>
    </row>
    <row r="162" spans="1:9" s="195" customFormat="1" ht="48" customHeight="1">
      <c r="A162" s="192"/>
      <c r="B162" s="192" t="s">
        <v>371</v>
      </c>
      <c r="C162" s="192"/>
      <c r="D162" s="193" t="s">
        <v>372</v>
      </c>
      <c r="E162" s="193" t="s">
        <v>373</v>
      </c>
      <c r="F162" s="193" t="s">
        <v>374</v>
      </c>
      <c r="G162" s="193" t="s">
        <v>375</v>
      </c>
      <c r="H162" s="194"/>
      <c r="I162" s="194"/>
    </row>
    <row r="163" spans="1:9" s="29" customFormat="1" ht="20.25" customHeight="1">
      <c r="A163" s="43"/>
      <c r="B163" s="29" t="s">
        <v>376</v>
      </c>
      <c r="D163" s="2">
        <v>99111869022</v>
      </c>
      <c r="E163" s="2">
        <v>-41254876220</v>
      </c>
      <c r="F163" s="39">
        <v>0</v>
      </c>
      <c r="G163" s="39">
        <v>57856992802</v>
      </c>
      <c r="H163" s="2"/>
      <c r="I163" s="2"/>
    </row>
    <row r="164" spans="1:9" s="29" customFormat="1" ht="20.25" customHeight="1">
      <c r="A164" s="43"/>
      <c r="B164" s="29" t="s">
        <v>377</v>
      </c>
      <c r="D164" s="2">
        <v>25062493105</v>
      </c>
      <c r="E164" s="2"/>
      <c r="F164" s="39"/>
      <c r="G164" s="39">
        <v>25062493105</v>
      </c>
      <c r="H164" s="2"/>
      <c r="I164" s="2"/>
    </row>
    <row r="165" spans="1:9" s="55" customFormat="1" ht="20.25" customHeight="1">
      <c r="A165" s="180"/>
      <c r="B165" s="190" t="s">
        <v>345</v>
      </c>
      <c r="C165" s="190"/>
      <c r="D165" s="62">
        <v>99111869022</v>
      </c>
      <c r="E165" s="62">
        <v>-41254876220</v>
      </c>
      <c r="F165" s="62">
        <v>0</v>
      </c>
      <c r="G165" s="62">
        <v>82919485907</v>
      </c>
      <c r="H165" s="35"/>
      <c r="I165" s="35"/>
    </row>
    <row r="166" spans="1:9" s="55" customFormat="1" ht="20.25" customHeight="1">
      <c r="A166" s="203"/>
      <c r="B166" s="204"/>
      <c r="C166" s="204"/>
      <c r="D166" s="35"/>
      <c r="E166" s="35"/>
      <c r="F166" s="35"/>
      <c r="G166" s="35"/>
      <c r="H166" s="35"/>
      <c r="I166" s="35"/>
    </row>
    <row r="167" spans="1:9" s="55" customFormat="1" ht="20.25" customHeight="1">
      <c r="A167" s="203"/>
      <c r="B167" s="204"/>
      <c r="C167" s="204"/>
      <c r="D167" s="35"/>
      <c r="E167" s="35"/>
      <c r="F167" s="35"/>
      <c r="G167" s="35"/>
      <c r="H167" s="35"/>
      <c r="I167" s="35"/>
    </row>
    <row r="168" spans="1:9" s="55" customFormat="1" ht="20.25" customHeight="1">
      <c r="A168" s="203"/>
      <c r="B168" s="204"/>
      <c r="C168" s="204"/>
      <c r="D168" s="35"/>
      <c r="E168" s="35"/>
      <c r="F168" s="35"/>
      <c r="G168" s="35"/>
      <c r="H168" s="35"/>
      <c r="I168" s="35"/>
    </row>
    <row r="169" spans="1:9" s="55" customFormat="1" ht="20.25" customHeight="1">
      <c r="A169" s="203"/>
      <c r="B169" s="204"/>
      <c r="C169" s="204"/>
      <c r="D169" s="35"/>
      <c r="E169" s="35"/>
      <c r="F169" s="35"/>
      <c r="G169" s="35"/>
      <c r="H169" s="35"/>
      <c r="I169" s="35"/>
    </row>
    <row r="170" spans="1:9" s="55" customFormat="1" ht="20.25" customHeight="1">
      <c r="A170" s="203"/>
      <c r="B170" s="204"/>
      <c r="C170" s="204"/>
      <c r="D170" s="35"/>
      <c r="E170" s="35"/>
      <c r="F170" s="35"/>
      <c r="G170" s="35"/>
      <c r="H170" s="35"/>
      <c r="I170" s="35"/>
    </row>
    <row r="171" spans="1:9" s="55" customFormat="1" ht="20.25" customHeight="1">
      <c r="A171" s="203"/>
      <c r="B171" s="204"/>
      <c r="C171" s="204"/>
      <c r="D171" s="35"/>
      <c r="E171" s="35"/>
      <c r="F171" s="35"/>
      <c r="G171" s="35"/>
      <c r="H171" s="35"/>
      <c r="I171" s="35"/>
    </row>
    <row r="172" spans="1:9" s="55" customFormat="1" ht="20.25" customHeight="1">
      <c r="A172" s="203"/>
      <c r="B172" s="204"/>
      <c r="C172" s="204"/>
      <c r="D172" s="35"/>
      <c r="E172" s="35"/>
      <c r="F172" s="35"/>
      <c r="G172" s="35"/>
      <c r="H172" s="35"/>
      <c r="I172" s="35"/>
    </row>
    <row r="173" spans="1:9" s="55" customFormat="1" ht="20.25" customHeight="1">
      <c r="A173" s="203"/>
      <c r="B173" s="204"/>
      <c r="C173" s="204"/>
      <c r="D173" s="35"/>
      <c r="E173" s="35"/>
      <c r="F173" s="35"/>
      <c r="G173" s="35"/>
      <c r="H173" s="35"/>
      <c r="I173" s="35"/>
    </row>
    <row r="174" spans="1:9" s="55" customFormat="1" ht="20.25" customHeight="1">
      <c r="A174" s="203"/>
      <c r="B174" s="204"/>
      <c r="C174" s="204"/>
      <c r="D174" s="35"/>
      <c r="E174" s="35"/>
      <c r="F174" s="35"/>
      <c r="G174" s="35"/>
      <c r="H174" s="35"/>
      <c r="I174" s="35"/>
    </row>
    <row r="175" spans="1:9" s="55" customFormat="1" ht="20.25" customHeight="1">
      <c r="A175" s="203"/>
      <c r="B175" s="204"/>
      <c r="C175" s="204"/>
      <c r="D175" s="35"/>
      <c r="E175" s="35"/>
      <c r="F175" s="35"/>
      <c r="G175" s="35"/>
      <c r="H175" s="35"/>
      <c r="I175" s="35"/>
    </row>
    <row r="176" spans="1:9" s="55" customFormat="1" ht="20.25" customHeight="1">
      <c r="A176" s="203"/>
      <c r="B176" s="204"/>
      <c r="C176" s="204"/>
      <c r="D176" s="35"/>
      <c r="E176" s="35"/>
      <c r="F176" s="35"/>
      <c r="G176" s="35"/>
      <c r="H176" s="35"/>
      <c r="I176" s="35"/>
    </row>
    <row r="177" spans="1:9" s="55" customFormat="1" ht="20.25" customHeight="1">
      <c r="A177" s="203"/>
      <c r="B177" s="204"/>
      <c r="C177" s="204"/>
      <c r="D177" s="35"/>
      <c r="E177" s="35"/>
      <c r="F177" s="35"/>
      <c r="G177" s="35"/>
      <c r="H177" s="35"/>
      <c r="I177" s="35"/>
    </row>
    <row r="178" spans="1:9" s="55" customFormat="1" ht="20.25" customHeight="1">
      <c r="A178" s="203"/>
      <c r="B178" s="204"/>
      <c r="C178" s="204"/>
      <c r="D178" s="35"/>
      <c r="E178" s="35"/>
      <c r="F178" s="35"/>
      <c r="G178" s="35"/>
      <c r="H178" s="35"/>
      <c r="I178" s="35"/>
    </row>
    <row r="179" spans="1:9" s="55" customFormat="1" ht="20.25" customHeight="1">
      <c r="A179" s="203"/>
      <c r="B179" s="204"/>
      <c r="C179" s="204"/>
      <c r="D179" s="35"/>
      <c r="E179" s="35"/>
      <c r="F179" s="35"/>
      <c r="G179" s="35"/>
      <c r="H179" s="35"/>
      <c r="I179" s="35"/>
    </row>
    <row r="180" spans="1:9" s="55" customFormat="1" ht="20.25" customHeight="1">
      <c r="A180" s="203"/>
      <c r="B180" s="204"/>
      <c r="C180" s="204"/>
      <c r="D180" s="35"/>
      <c r="E180" s="35"/>
      <c r="F180" s="35"/>
      <c r="G180" s="35"/>
      <c r="H180" s="35"/>
      <c r="I180" s="35"/>
    </row>
    <row r="181" spans="1:9" s="55" customFormat="1" ht="20.25" customHeight="1">
      <c r="A181" s="203"/>
      <c r="B181" s="204"/>
      <c r="C181" s="204"/>
      <c r="D181" s="35"/>
      <c r="E181" s="35"/>
      <c r="F181" s="35"/>
      <c r="G181" s="35"/>
      <c r="H181" s="35"/>
      <c r="I181" s="35"/>
    </row>
    <row r="182" spans="1:9" s="55" customFormat="1" ht="20.25" customHeight="1">
      <c r="A182" s="203"/>
      <c r="B182" s="204"/>
      <c r="C182" s="204"/>
      <c r="D182" s="35"/>
      <c r="E182" s="35"/>
      <c r="F182" s="35"/>
      <c r="G182" s="35"/>
      <c r="H182" s="35"/>
      <c r="I182" s="35"/>
    </row>
    <row r="183" spans="1:9" s="55" customFormat="1" ht="20.25" customHeight="1">
      <c r="A183" s="203"/>
      <c r="B183" s="204"/>
      <c r="C183" s="204"/>
      <c r="D183" s="35"/>
      <c r="E183" s="35"/>
      <c r="F183" s="35"/>
      <c r="G183" s="35"/>
      <c r="H183" s="35"/>
      <c r="I183" s="35"/>
    </row>
    <row r="184" spans="1:9" s="55" customFormat="1" ht="20.25" customHeight="1">
      <c r="A184" s="203"/>
      <c r="B184" s="204"/>
      <c r="C184" s="204"/>
      <c r="D184" s="35"/>
      <c r="E184" s="35"/>
      <c r="F184" s="35"/>
      <c r="G184" s="35"/>
      <c r="H184" s="35"/>
      <c r="I184" s="35"/>
    </row>
    <row r="185" spans="1:9" s="55" customFormat="1" ht="20.25" customHeight="1">
      <c r="A185" s="203"/>
      <c r="B185" s="204"/>
      <c r="C185" s="204"/>
      <c r="D185" s="35"/>
      <c r="E185" s="35"/>
      <c r="F185" s="35"/>
      <c r="G185" s="35"/>
      <c r="H185" s="35"/>
      <c r="I185" s="35"/>
    </row>
    <row r="186" spans="1:9" s="55" customFormat="1" ht="20.25" customHeight="1">
      <c r="A186" s="203"/>
      <c r="B186" s="204"/>
      <c r="C186" s="204"/>
      <c r="D186" s="35"/>
      <c r="E186" s="35"/>
      <c r="F186" s="35"/>
      <c r="G186" s="35"/>
      <c r="H186" s="35"/>
      <c r="I186" s="35"/>
    </row>
    <row r="187" spans="1:9" s="55" customFormat="1" ht="20.25" customHeight="1">
      <c r="A187" s="203"/>
      <c r="B187" s="204"/>
      <c r="C187" s="204"/>
      <c r="D187" s="35"/>
      <c r="E187" s="35"/>
      <c r="F187" s="35"/>
      <c r="G187" s="35"/>
      <c r="H187" s="35"/>
      <c r="I187" s="35"/>
    </row>
    <row r="188" spans="1:9" s="55" customFormat="1" ht="20.25" customHeight="1">
      <c r="A188" s="203"/>
      <c r="B188" s="204"/>
      <c r="C188" s="204"/>
      <c r="D188" s="35"/>
      <c r="E188" s="35"/>
      <c r="F188" s="35"/>
      <c r="G188" s="35"/>
      <c r="H188" s="35"/>
      <c r="I188" s="35"/>
    </row>
    <row r="189" spans="1:9" s="55" customFormat="1" ht="20.25" customHeight="1">
      <c r="A189" s="203"/>
      <c r="B189" s="204"/>
      <c r="C189" s="204"/>
      <c r="D189" s="35"/>
      <c r="E189" s="35"/>
      <c r="F189" s="35"/>
      <c r="G189" s="35"/>
      <c r="H189" s="35"/>
      <c r="I189" s="35"/>
    </row>
    <row r="190" spans="1:9" s="55" customFormat="1" ht="20.25" customHeight="1">
      <c r="A190" s="203"/>
      <c r="B190" s="204"/>
      <c r="C190" s="204"/>
      <c r="D190" s="35"/>
      <c r="E190" s="35"/>
      <c r="F190" s="35"/>
      <c r="G190" s="35"/>
      <c r="H190" s="35"/>
      <c r="I190" s="35"/>
    </row>
    <row r="191" spans="1:9" s="55" customFormat="1" ht="20.25" customHeight="1">
      <c r="A191" s="203"/>
      <c r="B191" s="204"/>
      <c r="C191" s="204"/>
      <c r="D191" s="35"/>
      <c r="E191" s="35"/>
      <c r="F191" s="35"/>
      <c r="G191" s="35"/>
      <c r="H191" s="35"/>
      <c r="I191" s="35"/>
    </row>
    <row r="192" spans="1:9" s="55" customFormat="1" ht="20.25" customHeight="1">
      <c r="A192" s="203"/>
      <c r="B192" s="204"/>
      <c r="C192" s="204"/>
      <c r="D192" s="35"/>
      <c r="E192" s="35"/>
      <c r="F192" s="35"/>
      <c r="G192" s="35"/>
      <c r="H192" s="35"/>
      <c r="I192" s="35"/>
    </row>
    <row r="193" spans="1:9" s="55" customFormat="1" ht="20.25" customHeight="1">
      <c r="A193" s="203"/>
      <c r="B193" s="204"/>
      <c r="C193" s="204"/>
      <c r="D193" s="35"/>
      <c r="E193" s="35"/>
      <c r="F193" s="35"/>
      <c r="G193" s="35"/>
      <c r="H193" s="35"/>
      <c r="I193" s="35"/>
    </row>
    <row r="194" spans="1:9" s="55" customFormat="1" ht="20.25" customHeight="1">
      <c r="A194" s="203"/>
      <c r="B194" s="204"/>
      <c r="C194" s="204"/>
      <c r="D194" s="35"/>
      <c r="E194" s="35"/>
      <c r="F194" s="35"/>
      <c r="G194" s="35"/>
      <c r="H194" s="35"/>
      <c r="I194" s="35"/>
    </row>
    <row r="195" spans="1:9" s="55" customFormat="1" ht="20.25" customHeight="1">
      <c r="A195" s="203"/>
      <c r="B195" s="204"/>
      <c r="C195" s="204"/>
      <c r="D195" s="35"/>
      <c r="E195" s="35"/>
      <c r="F195" s="35"/>
      <c r="G195" s="35"/>
      <c r="H195" s="35"/>
      <c r="I195" s="35"/>
    </row>
    <row r="196" spans="1:9" s="55" customFormat="1" ht="20.25" customHeight="1">
      <c r="A196" s="203"/>
      <c r="B196" s="204"/>
      <c r="C196" s="204"/>
      <c r="D196" s="35"/>
      <c r="E196" s="35"/>
      <c r="F196" s="35"/>
      <c r="G196" s="35"/>
      <c r="H196" s="35"/>
      <c r="I196" s="35"/>
    </row>
    <row r="197" spans="1:9" s="55" customFormat="1" ht="20.25" customHeight="1">
      <c r="A197" s="203"/>
      <c r="B197" s="204"/>
      <c r="C197" s="204"/>
      <c r="D197" s="35"/>
      <c r="E197" s="35"/>
      <c r="F197" s="35"/>
      <c r="G197" s="35"/>
      <c r="H197" s="35"/>
      <c r="I197" s="35"/>
    </row>
    <row r="198" spans="1:9" s="55" customFormat="1" ht="12.75" customHeight="1" hidden="1">
      <c r="A198" s="203"/>
      <c r="B198" s="204"/>
      <c r="C198" s="204"/>
      <c r="D198" s="35"/>
      <c r="E198" s="35"/>
      <c r="F198" s="35"/>
      <c r="G198" s="35"/>
      <c r="H198" s="35"/>
      <c r="I198" s="35"/>
    </row>
    <row r="199" spans="1:9" s="55" customFormat="1" ht="12.75" customHeight="1" hidden="1">
      <c r="A199" s="203"/>
      <c r="B199" s="204"/>
      <c r="C199" s="204"/>
      <c r="D199" s="35"/>
      <c r="E199" s="35"/>
      <c r="F199" s="35"/>
      <c r="G199" s="35"/>
      <c r="H199" s="35"/>
      <c r="I199" s="35"/>
    </row>
    <row r="200" spans="1:9" s="55" customFormat="1" ht="12.75" customHeight="1" hidden="1">
      <c r="A200" s="203"/>
      <c r="B200" s="204"/>
      <c r="C200" s="204"/>
      <c r="D200" s="35"/>
      <c r="E200" s="35"/>
      <c r="F200" s="35"/>
      <c r="G200" s="35"/>
      <c r="H200" s="35"/>
      <c r="I200" s="35"/>
    </row>
    <row r="201" spans="1:9" s="55" customFormat="1" ht="12.75" customHeight="1" hidden="1">
      <c r="A201" s="203"/>
      <c r="B201" s="204"/>
      <c r="C201" s="204"/>
      <c r="D201" s="35"/>
      <c r="E201" s="35"/>
      <c r="F201" s="35"/>
      <c r="G201" s="35"/>
      <c r="H201" s="35"/>
      <c r="I201" s="35"/>
    </row>
    <row r="202" spans="1:9" s="55" customFormat="1" ht="12.75" customHeight="1" hidden="1">
      <c r="A202" s="203"/>
      <c r="B202" s="204"/>
      <c r="C202" s="204"/>
      <c r="D202" s="35"/>
      <c r="E202" s="35"/>
      <c r="F202" s="35"/>
      <c r="G202" s="35"/>
      <c r="H202" s="35"/>
      <c r="I202" s="35"/>
    </row>
    <row r="203" spans="1:9" s="55" customFormat="1" ht="12.75" customHeight="1" hidden="1">
      <c r="A203" s="203"/>
      <c r="B203" s="204"/>
      <c r="C203" s="204"/>
      <c r="D203" s="35"/>
      <c r="E203" s="35"/>
      <c r="F203" s="35"/>
      <c r="G203" s="35"/>
      <c r="H203" s="35"/>
      <c r="I203" s="35"/>
    </row>
    <row r="204" spans="1:9" s="55" customFormat="1" ht="12.75" customHeight="1" hidden="1">
      <c r="A204" s="203"/>
      <c r="B204" s="204"/>
      <c r="C204" s="204"/>
      <c r="D204" s="35"/>
      <c r="E204" s="35"/>
      <c r="F204" s="35"/>
      <c r="G204" s="35"/>
      <c r="H204" s="35"/>
      <c r="I204" s="35"/>
    </row>
    <row r="205" spans="1:9" s="55" customFormat="1" ht="12.75" customHeight="1" hidden="1">
      <c r="A205" s="203"/>
      <c r="B205" s="204"/>
      <c r="C205" s="204"/>
      <c r="D205" s="35"/>
      <c r="E205" s="35"/>
      <c r="F205" s="35"/>
      <c r="G205" s="35"/>
      <c r="H205" s="35"/>
      <c r="I205" s="35"/>
    </row>
    <row r="206" spans="1:9" s="55" customFormat="1" ht="12.75" customHeight="1" hidden="1">
      <c r="A206" s="203"/>
      <c r="B206" s="204"/>
      <c r="C206" s="204"/>
      <c r="D206" s="35"/>
      <c r="E206" s="35"/>
      <c r="F206" s="35"/>
      <c r="G206" s="35"/>
      <c r="H206" s="35"/>
      <c r="I206" s="35"/>
    </row>
    <row r="207" spans="1:9" s="55" customFormat="1" ht="12.75" customHeight="1" hidden="1">
      <c r="A207" s="203"/>
      <c r="B207" s="204"/>
      <c r="C207" s="204"/>
      <c r="D207" s="35"/>
      <c r="E207" s="35"/>
      <c r="F207" s="35"/>
      <c r="G207" s="35"/>
      <c r="H207" s="35"/>
      <c r="I207" s="35"/>
    </row>
    <row r="208" spans="1:9" s="55" customFormat="1" ht="12.75" customHeight="1" hidden="1">
      <c r="A208" s="203"/>
      <c r="B208" s="204"/>
      <c r="C208" s="204"/>
      <c r="D208" s="35"/>
      <c r="E208" s="35"/>
      <c r="F208" s="35"/>
      <c r="G208" s="35"/>
      <c r="H208" s="35"/>
      <c r="I208" s="35"/>
    </row>
    <row r="209" spans="1:9" s="55" customFormat="1" ht="12.75" customHeight="1" hidden="1">
      <c r="A209" s="203"/>
      <c r="B209" s="204"/>
      <c r="C209" s="204"/>
      <c r="D209" s="35"/>
      <c r="E209" s="35"/>
      <c r="F209" s="35"/>
      <c r="G209" s="35"/>
      <c r="H209" s="35"/>
      <c r="I209" s="35"/>
    </row>
    <row r="210" spans="1:9" s="55" customFormat="1" ht="12.75" customHeight="1" hidden="1">
      <c r="A210" s="203"/>
      <c r="B210" s="204"/>
      <c r="C210" s="204"/>
      <c r="D210" s="35"/>
      <c r="E210" s="35"/>
      <c r="F210" s="35"/>
      <c r="G210" s="35"/>
      <c r="H210" s="35"/>
      <c r="I210" s="35"/>
    </row>
    <row r="211" spans="1:9" s="55" customFormat="1" ht="12.75" customHeight="1" hidden="1">
      <c r="A211" s="203"/>
      <c r="B211" s="204"/>
      <c r="C211" s="204"/>
      <c r="D211" s="35"/>
      <c r="E211" s="35"/>
      <c r="F211" s="35"/>
      <c r="G211" s="35"/>
      <c r="H211" s="35"/>
      <c r="I211" s="35"/>
    </row>
    <row r="212" spans="1:9" s="55" customFormat="1" ht="12.75" customHeight="1" hidden="1">
      <c r="A212" s="203"/>
      <c r="B212" s="204"/>
      <c r="C212" s="204"/>
      <c r="D212" s="35"/>
      <c r="E212" s="35"/>
      <c r="F212" s="35"/>
      <c r="G212" s="35"/>
      <c r="H212" s="35"/>
      <c r="I212" s="35"/>
    </row>
    <row r="213" spans="1:9" s="55" customFormat="1" ht="12.75" customHeight="1" hidden="1">
      <c r="A213" s="203"/>
      <c r="B213" s="204"/>
      <c r="C213" s="204"/>
      <c r="D213" s="35"/>
      <c r="E213" s="35"/>
      <c r="F213" s="35"/>
      <c r="G213" s="35"/>
      <c r="H213" s="35"/>
      <c r="I213" s="35"/>
    </row>
    <row r="214" spans="1:9" s="55" customFormat="1" ht="12.75" customHeight="1" hidden="1">
      <c r="A214" s="203"/>
      <c r="B214" s="204"/>
      <c r="C214" s="204"/>
      <c r="D214" s="35"/>
      <c r="E214" s="35"/>
      <c r="F214" s="35"/>
      <c r="G214" s="35"/>
      <c r="H214" s="35"/>
      <c r="I214" s="35"/>
    </row>
    <row r="215" spans="1:9" s="55" customFormat="1" ht="12.75" customHeight="1" hidden="1">
      <c r="A215" s="203"/>
      <c r="B215" s="204"/>
      <c r="C215" s="204"/>
      <c r="D215" s="35"/>
      <c r="E215" s="35"/>
      <c r="F215" s="35"/>
      <c r="G215" s="35"/>
      <c r="H215" s="35"/>
      <c r="I215" s="35"/>
    </row>
    <row r="216" spans="1:9" s="55" customFormat="1" ht="12.75" customHeight="1" hidden="1">
      <c r="A216" s="203"/>
      <c r="B216" s="204"/>
      <c r="C216" s="204"/>
      <c r="D216" s="35"/>
      <c r="E216" s="35"/>
      <c r="F216" s="35"/>
      <c r="G216" s="35"/>
      <c r="H216" s="35"/>
      <c r="I216" s="35"/>
    </row>
    <row r="217" spans="1:9" s="55" customFormat="1" ht="20.25" customHeight="1">
      <c r="A217" s="80" t="s">
        <v>378</v>
      </c>
      <c r="B217" s="55" t="s">
        <v>379</v>
      </c>
      <c r="D217" s="35"/>
      <c r="E217" s="35"/>
      <c r="F217" s="34"/>
      <c r="G217" s="34"/>
      <c r="H217" s="35"/>
      <c r="I217" s="35"/>
    </row>
    <row r="218" spans="1:9" s="55" customFormat="1" ht="20.25" customHeight="1">
      <c r="A218" s="180"/>
      <c r="B218" s="190" t="s">
        <v>258</v>
      </c>
      <c r="C218" s="190"/>
      <c r="D218" s="62"/>
      <c r="E218" s="62"/>
      <c r="F218" s="54" t="s">
        <v>9</v>
      </c>
      <c r="G218" s="54" t="s">
        <v>380</v>
      </c>
      <c r="H218" s="35"/>
      <c r="I218" s="35"/>
    </row>
    <row r="219" spans="1:9" s="29" customFormat="1" ht="20.25" customHeight="1">
      <c r="A219" s="43"/>
      <c r="B219" s="29" t="s">
        <v>381</v>
      </c>
      <c r="D219" s="2"/>
      <c r="E219" s="2"/>
      <c r="F219" s="39">
        <v>264000000000</v>
      </c>
      <c r="G219" s="39">
        <v>264000000000</v>
      </c>
      <c r="H219" s="2"/>
      <c r="I219" s="2"/>
    </row>
    <row r="220" spans="1:9" s="29" customFormat="1" ht="20.25" customHeight="1">
      <c r="A220" s="43"/>
      <c r="B220" s="29" t="s">
        <v>382</v>
      </c>
      <c r="D220" s="2"/>
      <c r="E220" s="2"/>
      <c r="F220" s="39">
        <v>0</v>
      </c>
      <c r="G220" s="39">
        <v>0</v>
      </c>
      <c r="H220" s="2"/>
      <c r="I220" s="2"/>
    </row>
    <row r="221" spans="1:9" s="55" customFormat="1" ht="20.25" customHeight="1">
      <c r="A221" s="180"/>
      <c r="B221" s="190" t="s">
        <v>383</v>
      </c>
      <c r="C221" s="190"/>
      <c r="D221" s="62"/>
      <c r="E221" s="62"/>
      <c r="F221" s="54">
        <v>264000000000</v>
      </c>
      <c r="G221" s="54">
        <v>264000000000</v>
      </c>
      <c r="H221" s="35">
        <f>+F221-Balance!E126</f>
        <v>0</v>
      </c>
      <c r="I221" s="35">
        <f>+G221-Balance!F126</f>
        <v>0</v>
      </c>
    </row>
    <row r="222" spans="1:9" s="29" customFormat="1" ht="20.25" customHeight="1">
      <c r="A222" s="43"/>
      <c r="B222" s="29" t="s">
        <v>384</v>
      </c>
      <c r="D222" s="2"/>
      <c r="E222" s="2"/>
      <c r="F222" s="39">
        <v>0</v>
      </c>
      <c r="G222" s="39">
        <v>0</v>
      </c>
      <c r="H222" s="2"/>
      <c r="I222" s="2"/>
    </row>
    <row r="223" spans="1:9" s="29" customFormat="1" ht="20.25" customHeight="1">
      <c r="A223" s="43"/>
      <c r="D223" s="2"/>
      <c r="E223" s="2"/>
      <c r="F223" s="39"/>
      <c r="G223" s="39"/>
      <c r="H223" s="2"/>
      <c r="I223" s="2"/>
    </row>
    <row r="224" spans="1:9" s="55" customFormat="1" ht="20.25" customHeight="1">
      <c r="A224" s="80" t="s">
        <v>385</v>
      </c>
      <c r="B224" s="55" t="s">
        <v>386</v>
      </c>
      <c r="D224" s="35"/>
      <c r="E224" s="35"/>
      <c r="F224" s="34"/>
      <c r="G224" s="34"/>
      <c r="H224" s="35"/>
      <c r="I224" s="35"/>
    </row>
    <row r="225" spans="1:9" s="55" customFormat="1" ht="20.25" customHeight="1">
      <c r="A225" s="180"/>
      <c r="B225" s="190" t="s">
        <v>258</v>
      </c>
      <c r="C225" s="190"/>
      <c r="D225" s="62"/>
      <c r="E225" s="62"/>
      <c r="F225" s="54" t="str">
        <f>+F104</f>
        <v>30/09/2012</v>
      </c>
      <c r="G225" s="54" t="str">
        <f>+G104</f>
        <v>01/01/2012</v>
      </c>
      <c r="H225" s="35"/>
      <c r="I225" s="35"/>
    </row>
    <row r="226" spans="1:9" s="29" customFormat="1" ht="20.25" customHeight="1">
      <c r="A226" s="43"/>
      <c r="B226" s="29" t="s">
        <v>387</v>
      </c>
      <c r="D226" s="2"/>
      <c r="E226" s="2"/>
      <c r="F226" s="39">
        <v>50000000</v>
      </c>
      <c r="G226" s="39">
        <v>50000000</v>
      </c>
      <c r="H226" s="2"/>
      <c r="I226" s="2"/>
    </row>
    <row r="227" spans="1:9" s="29" customFormat="1" ht="20.25" customHeight="1">
      <c r="A227" s="43"/>
      <c r="B227" s="29" t="s">
        <v>388</v>
      </c>
      <c r="D227" s="2"/>
      <c r="E227" s="2"/>
      <c r="F227" s="39">
        <v>26400000</v>
      </c>
      <c r="G227" s="39">
        <v>26400000</v>
      </c>
      <c r="H227" s="2"/>
      <c r="I227" s="2"/>
    </row>
    <row r="228" spans="1:9" s="145" customFormat="1" ht="20.25" customHeight="1">
      <c r="A228" s="205"/>
      <c r="C228" s="145" t="s">
        <v>389</v>
      </c>
      <c r="D228" s="6"/>
      <c r="E228" s="6"/>
      <c r="F228" s="50">
        <v>26400000</v>
      </c>
      <c r="G228" s="50">
        <v>26400000</v>
      </c>
      <c r="H228" s="6"/>
      <c r="I228" s="6"/>
    </row>
    <row r="229" spans="1:9" s="29" customFormat="1" ht="20.25" customHeight="1">
      <c r="A229" s="43"/>
      <c r="B229" s="29" t="s">
        <v>390</v>
      </c>
      <c r="D229" s="2"/>
      <c r="E229" s="2"/>
      <c r="F229" s="39">
        <v>26400000</v>
      </c>
      <c r="G229" s="39">
        <v>26400000</v>
      </c>
      <c r="H229" s="2"/>
      <c r="I229" s="2"/>
    </row>
    <row r="230" spans="1:9" s="145" customFormat="1" ht="20.25" customHeight="1">
      <c r="A230" s="205"/>
      <c r="C230" s="145" t="s">
        <v>389</v>
      </c>
      <c r="D230" s="6"/>
      <c r="E230" s="6"/>
      <c r="F230" s="50">
        <v>26400000</v>
      </c>
      <c r="G230" s="50">
        <v>26400000</v>
      </c>
      <c r="H230" s="6"/>
      <c r="I230" s="6"/>
    </row>
    <row r="231" spans="1:9" s="29" customFormat="1" ht="20.25" customHeight="1">
      <c r="A231" s="43"/>
      <c r="D231" s="2"/>
      <c r="E231" s="2"/>
      <c r="F231" s="39"/>
      <c r="G231" s="39"/>
      <c r="H231" s="2"/>
      <c r="I231" s="2"/>
    </row>
    <row r="232" spans="1:9" s="29" customFormat="1" ht="20.25" customHeight="1">
      <c r="A232" s="43"/>
      <c r="B232" s="29" t="s">
        <v>391</v>
      </c>
      <c r="D232" s="206" t="s">
        <v>392</v>
      </c>
      <c r="E232" s="2"/>
      <c r="G232" s="39"/>
      <c r="H232" s="2"/>
      <c r="I232" s="2"/>
    </row>
    <row r="233" spans="1:9" s="29" customFormat="1" ht="20.25" customHeight="1">
      <c r="A233" s="43"/>
      <c r="B233" s="29" t="s">
        <v>393</v>
      </c>
      <c r="D233" s="2"/>
      <c r="E233" s="2"/>
      <c r="F233" s="39"/>
      <c r="G233" s="39"/>
      <c r="H233" s="2"/>
      <c r="I233" s="2"/>
    </row>
    <row r="234" spans="1:9" s="29" customFormat="1" ht="20.25" customHeight="1">
      <c r="A234" s="43"/>
      <c r="D234" s="2"/>
      <c r="E234" s="2"/>
      <c r="F234" s="39"/>
      <c r="G234" s="39"/>
      <c r="H234" s="2"/>
      <c r="I234" s="2"/>
    </row>
    <row r="235" spans="1:9" s="55" customFormat="1" ht="20.25" customHeight="1">
      <c r="A235" s="80">
        <v>17</v>
      </c>
      <c r="B235" s="55" t="s">
        <v>394</v>
      </c>
      <c r="D235" s="35"/>
      <c r="E235" s="35"/>
      <c r="F235" s="34"/>
      <c r="G235" s="34"/>
      <c r="H235" s="35"/>
      <c r="I235" s="35"/>
    </row>
    <row r="236" spans="1:9" s="55" customFormat="1" ht="35.25" customHeight="1">
      <c r="A236" s="180"/>
      <c r="B236" s="190" t="s">
        <v>258</v>
      </c>
      <c r="C236" s="190"/>
      <c r="D236" s="62"/>
      <c r="E236" s="62"/>
      <c r="F236" s="54" t="s">
        <v>9</v>
      </c>
      <c r="G236" s="193" t="s">
        <v>395</v>
      </c>
      <c r="H236" s="35"/>
      <c r="I236" s="35"/>
    </row>
    <row r="237" spans="1:9" s="29" customFormat="1" ht="20.25" customHeight="1">
      <c r="A237" s="43"/>
      <c r="B237" s="29" t="s">
        <v>396</v>
      </c>
      <c r="D237" s="2"/>
      <c r="E237" s="2"/>
      <c r="F237" s="39">
        <v>0</v>
      </c>
      <c r="G237" s="39">
        <v>0</v>
      </c>
      <c r="H237" s="2"/>
      <c r="I237" s="2"/>
    </row>
    <row r="238" spans="1:9" s="29" customFormat="1" ht="20.25" customHeight="1">
      <c r="A238" s="43"/>
      <c r="D238" s="2"/>
      <c r="E238" s="2"/>
      <c r="F238" s="39">
        <v>0</v>
      </c>
      <c r="G238" s="39">
        <v>0</v>
      </c>
      <c r="H238" s="2"/>
      <c r="I238" s="2"/>
    </row>
    <row r="239" spans="1:9" s="55" customFormat="1" ht="20.25" customHeight="1">
      <c r="A239" s="180"/>
      <c r="B239" s="190" t="s">
        <v>345</v>
      </c>
      <c r="C239" s="190"/>
      <c r="D239" s="62"/>
      <c r="E239" s="62"/>
      <c r="F239" s="54">
        <v>0</v>
      </c>
      <c r="G239" s="54">
        <v>0</v>
      </c>
      <c r="H239" s="35">
        <f>+F239-PLI!E11</f>
        <v>0</v>
      </c>
      <c r="I239" s="35">
        <f>G239-PLI!G11</f>
        <v>0</v>
      </c>
    </row>
    <row r="240" spans="1:9" s="29" customFormat="1" ht="20.25" customHeight="1">
      <c r="A240" s="43"/>
      <c r="D240" s="2"/>
      <c r="E240" s="2"/>
      <c r="F240" s="39"/>
      <c r="G240" s="39"/>
      <c r="H240" s="2"/>
      <c r="I240" s="2"/>
    </row>
    <row r="241" spans="1:9" s="55" customFormat="1" ht="20.25" customHeight="1">
      <c r="A241" s="80">
        <v>19</v>
      </c>
      <c r="B241" s="55" t="s">
        <v>397</v>
      </c>
      <c r="D241" s="35"/>
      <c r="E241" s="35"/>
      <c r="F241" s="34"/>
      <c r="G241" s="34"/>
      <c r="H241" s="35"/>
      <c r="I241" s="35"/>
    </row>
    <row r="242" spans="1:9" s="55" customFormat="1" ht="30" customHeight="1">
      <c r="A242" s="180"/>
      <c r="B242" s="190" t="s">
        <v>258</v>
      </c>
      <c r="C242" s="190"/>
      <c r="D242" s="62"/>
      <c r="E242" s="62"/>
      <c r="F242" s="54" t="str">
        <f>+F236</f>
        <v>Quý III năm 2012</v>
      </c>
      <c r="G242" s="193" t="str">
        <f>+G236</f>
        <v>Lũy kế đến quý III năm 2012</v>
      </c>
      <c r="H242" s="35"/>
      <c r="I242" s="35"/>
    </row>
    <row r="243" spans="1:9" s="29" customFormat="1" ht="20.25" customHeight="1">
      <c r="A243" s="43"/>
      <c r="B243" s="29" t="s">
        <v>398</v>
      </c>
      <c r="D243" s="2"/>
      <c r="E243" s="2"/>
      <c r="F243" s="39">
        <v>0</v>
      </c>
      <c r="G243" s="39">
        <v>0</v>
      </c>
      <c r="H243" s="2"/>
      <c r="I243" s="2"/>
    </row>
    <row r="244" spans="1:9" s="29" customFormat="1" ht="12.75" customHeight="1" hidden="1">
      <c r="A244" s="43"/>
      <c r="B244" s="29" t="s">
        <v>399</v>
      </c>
      <c r="D244" s="2"/>
      <c r="E244" s="2"/>
      <c r="F244" s="39"/>
      <c r="G244" s="39"/>
      <c r="H244" s="2"/>
      <c r="I244" s="2"/>
    </row>
    <row r="245" spans="1:9" s="29" customFormat="1" ht="12.75" customHeight="1" hidden="1">
      <c r="A245" s="43"/>
      <c r="B245" s="29" t="s">
        <v>400</v>
      </c>
      <c r="D245" s="2"/>
      <c r="E245" s="2"/>
      <c r="F245" s="39"/>
      <c r="G245" s="39"/>
      <c r="H245" s="2"/>
      <c r="I245" s="2"/>
    </row>
    <row r="246" spans="1:9" s="29" customFormat="1" ht="12.75" customHeight="1" hidden="1">
      <c r="A246" s="43"/>
      <c r="B246" s="29" t="s">
        <v>401</v>
      </c>
      <c r="D246" s="2"/>
      <c r="E246" s="2"/>
      <c r="F246" s="39"/>
      <c r="G246" s="39"/>
      <c r="H246" s="2"/>
      <c r="I246" s="2"/>
    </row>
    <row r="247" spans="1:9" s="55" customFormat="1" ht="20.25" customHeight="1">
      <c r="A247" s="180"/>
      <c r="B247" s="190" t="s">
        <v>345</v>
      </c>
      <c r="C247" s="190"/>
      <c r="D247" s="62"/>
      <c r="E247" s="62"/>
      <c r="F247" s="54">
        <f>SUM(F243:F246)</f>
        <v>0</v>
      </c>
      <c r="G247" s="54">
        <f>SUM(G243:G246)</f>
        <v>0</v>
      </c>
      <c r="H247" s="35">
        <f>+F247+PLI!E15</f>
        <v>0</v>
      </c>
      <c r="I247" s="35">
        <f>G247+PLI!G15</f>
        <v>0</v>
      </c>
    </row>
    <row r="248" spans="1:9" s="29" customFormat="1" ht="20.25" customHeight="1">
      <c r="A248" s="43"/>
      <c r="D248" s="2"/>
      <c r="E248" s="2"/>
      <c r="F248" s="39"/>
      <c r="G248" s="39"/>
      <c r="H248" s="2"/>
      <c r="I248" s="2"/>
    </row>
    <row r="249" spans="1:9" s="55" customFormat="1" ht="20.25" customHeight="1">
      <c r="A249" s="80">
        <v>20</v>
      </c>
      <c r="B249" s="55" t="s">
        <v>158</v>
      </c>
      <c r="D249" s="35"/>
      <c r="E249" s="35"/>
      <c r="F249" s="34"/>
      <c r="G249" s="34"/>
      <c r="H249" s="35"/>
      <c r="I249" s="35"/>
    </row>
    <row r="250" spans="1:9" s="55" customFormat="1" ht="33.75" customHeight="1">
      <c r="A250" s="180"/>
      <c r="B250" s="190" t="s">
        <v>258</v>
      </c>
      <c r="C250" s="190"/>
      <c r="D250" s="62"/>
      <c r="E250" s="62"/>
      <c r="F250" s="54" t="str">
        <f>+F242</f>
        <v>Quý III năm 2012</v>
      </c>
      <c r="G250" s="193" t="str">
        <f>+G242</f>
        <v>Lũy kế đến quý III năm 2012</v>
      </c>
      <c r="H250" s="35"/>
      <c r="I250" s="35"/>
    </row>
    <row r="251" spans="1:9" s="29" customFormat="1" ht="20.25" customHeight="1">
      <c r="A251" s="43"/>
      <c r="B251" s="29" t="s">
        <v>402</v>
      </c>
      <c r="D251" s="2"/>
      <c r="E251" s="2"/>
      <c r="F251" s="39"/>
      <c r="G251" s="39">
        <v>2620653160</v>
      </c>
      <c r="H251" s="2"/>
      <c r="I251" s="2"/>
    </row>
    <row r="252" spans="1:9" s="29" customFormat="1" ht="20.25" customHeight="1">
      <c r="A252" s="43"/>
      <c r="B252" s="29" t="s">
        <v>399</v>
      </c>
      <c r="D252" s="2"/>
      <c r="E252" s="2"/>
      <c r="F252" s="39">
        <v>469462426</v>
      </c>
      <c r="G252" s="39">
        <v>2161155115</v>
      </c>
      <c r="H252" s="2"/>
      <c r="I252" s="2"/>
    </row>
    <row r="253" spans="1:9" s="29" customFormat="1" ht="20.25" customHeight="1">
      <c r="A253" s="43"/>
      <c r="B253" s="29" t="s">
        <v>400</v>
      </c>
      <c r="D253" s="2"/>
      <c r="E253" s="2"/>
      <c r="F253" s="39">
        <v>361382500</v>
      </c>
      <c r="G253" s="39">
        <v>1272980000</v>
      </c>
      <c r="H253" s="2"/>
      <c r="I253" s="2"/>
    </row>
    <row r="254" spans="1:9" s="29" customFormat="1" ht="20.25" customHeight="1">
      <c r="A254" s="43"/>
      <c r="B254" s="29" t="s">
        <v>401</v>
      </c>
      <c r="D254" s="2"/>
      <c r="E254" s="2"/>
      <c r="F254" s="39">
        <v>0</v>
      </c>
      <c r="G254" s="39"/>
      <c r="H254" s="2"/>
      <c r="I254" s="2"/>
    </row>
    <row r="255" spans="1:9" s="55" customFormat="1" ht="20.25" customHeight="1">
      <c r="A255" s="180"/>
      <c r="B255" s="190" t="s">
        <v>345</v>
      </c>
      <c r="C255" s="190"/>
      <c r="D255" s="62"/>
      <c r="E255" s="62"/>
      <c r="F255" s="54">
        <v>830844926</v>
      </c>
      <c r="G255" s="54">
        <v>6054788275</v>
      </c>
      <c r="H255" s="35">
        <f>+F255-PLI!E18</f>
        <v>0</v>
      </c>
      <c r="I255" s="35">
        <f>G255-PLI!G18</f>
        <v>0</v>
      </c>
    </row>
    <row r="256" spans="1:9" s="29" customFormat="1" ht="20.25" customHeight="1">
      <c r="A256" s="43"/>
      <c r="D256" s="2"/>
      <c r="E256" s="2"/>
      <c r="F256" s="39"/>
      <c r="G256" s="39"/>
      <c r="H256" s="2"/>
      <c r="I256" s="2"/>
    </row>
    <row r="257" spans="1:9" s="55" customFormat="1" ht="20.25" customHeight="1">
      <c r="A257" s="80">
        <v>21</v>
      </c>
      <c r="B257" s="55" t="s">
        <v>160</v>
      </c>
      <c r="D257" s="35"/>
      <c r="E257" s="35"/>
      <c r="F257" s="34"/>
      <c r="G257" s="34"/>
      <c r="H257" s="35"/>
      <c r="I257" s="35"/>
    </row>
    <row r="258" spans="1:9" s="55" customFormat="1" ht="33" customHeight="1">
      <c r="A258" s="180"/>
      <c r="B258" s="190" t="s">
        <v>258</v>
      </c>
      <c r="C258" s="190"/>
      <c r="D258" s="62"/>
      <c r="E258" s="62"/>
      <c r="F258" s="54" t="str">
        <f>+F250</f>
        <v>Quý III năm 2012</v>
      </c>
      <c r="G258" s="193" t="str">
        <f>+G250</f>
        <v>Lũy kế đến quý III năm 2012</v>
      </c>
      <c r="H258" s="35"/>
      <c r="I258" s="35"/>
    </row>
    <row r="259" spans="1:9" s="29" customFormat="1" ht="20.25" customHeight="1">
      <c r="A259" s="43"/>
      <c r="B259" s="29" t="s">
        <v>403</v>
      </c>
      <c r="D259" s="2"/>
      <c r="E259" s="2"/>
      <c r="F259" s="39">
        <v>0</v>
      </c>
      <c r="G259" s="39"/>
      <c r="H259" s="2"/>
      <c r="I259" s="2"/>
    </row>
    <row r="260" spans="1:9" s="29" customFormat="1" ht="20.25" customHeight="1">
      <c r="A260" s="43"/>
      <c r="B260" s="29" t="s">
        <v>404</v>
      </c>
      <c r="D260" s="2"/>
      <c r="E260" s="2"/>
      <c r="F260" s="39">
        <v>25121612000</v>
      </c>
      <c r="G260" s="39">
        <v>25121612000</v>
      </c>
      <c r="H260" s="2"/>
      <c r="I260" s="2"/>
    </row>
    <row r="261" spans="1:9" s="29" customFormat="1" ht="20.25" customHeight="1">
      <c r="A261" s="43"/>
      <c r="B261" s="29" t="s">
        <v>405</v>
      </c>
      <c r="D261" s="2"/>
      <c r="E261" s="2"/>
      <c r="F261" s="39">
        <v>0</v>
      </c>
      <c r="G261" s="39">
        <v>-497330200</v>
      </c>
      <c r="H261" s="2"/>
      <c r="I261" s="2"/>
    </row>
    <row r="262" spans="1:9" s="29" customFormat="1" ht="20.25" customHeight="1">
      <c r="A262" s="43"/>
      <c r="B262" s="29" t="s">
        <v>406</v>
      </c>
      <c r="D262" s="2"/>
      <c r="E262" s="2"/>
      <c r="F262" s="39"/>
      <c r="G262" s="39">
        <v>0</v>
      </c>
      <c r="H262" s="2"/>
      <c r="I262" s="2"/>
    </row>
    <row r="263" spans="1:9" s="29" customFormat="1" ht="20.25" customHeight="1">
      <c r="A263" s="43"/>
      <c r="B263" s="29" t="s">
        <v>407</v>
      </c>
      <c r="D263" s="2"/>
      <c r="E263" s="2"/>
      <c r="F263" s="39">
        <v>0</v>
      </c>
      <c r="G263" s="39">
        <v>2500000</v>
      </c>
      <c r="H263" s="2"/>
      <c r="I263" s="2"/>
    </row>
    <row r="264" spans="1:9" s="55" customFormat="1" ht="20.25" customHeight="1">
      <c r="A264" s="180"/>
      <c r="B264" s="190" t="s">
        <v>345</v>
      </c>
      <c r="C264" s="190"/>
      <c r="D264" s="62"/>
      <c r="E264" s="62"/>
      <c r="F264" s="54">
        <v>25121612000</v>
      </c>
      <c r="G264" s="54">
        <v>24626781800</v>
      </c>
      <c r="H264" s="35">
        <f>+F264+PLI!E19</f>
        <v>0</v>
      </c>
      <c r="I264" s="35">
        <f>G264+PLI!G19</f>
        <v>0</v>
      </c>
    </row>
    <row r="265" spans="1:9" s="29" customFormat="1" ht="20.25" customHeight="1">
      <c r="A265" s="207"/>
      <c r="B265" s="69"/>
      <c r="C265" s="69"/>
      <c r="D265" s="2"/>
      <c r="E265" s="2"/>
      <c r="F265" s="39"/>
      <c r="G265" s="39"/>
      <c r="H265" s="2"/>
      <c r="I265" s="2"/>
    </row>
    <row r="266" spans="1:9" s="55" customFormat="1" ht="20.25" customHeight="1">
      <c r="A266" s="80">
        <v>22</v>
      </c>
      <c r="B266" s="55" t="s">
        <v>166</v>
      </c>
      <c r="D266" s="35"/>
      <c r="E266" s="35"/>
      <c r="F266" s="34"/>
      <c r="G266" s="34"/>
      <c r="H266" s="35"/>
      <c r="I266" s="35"/>
    </row>
    <row r="267" spans="1:9" s="55" customFormat="1" ht="34.5" customHeight="1">
      <c r="A267" s="180"/>
      <c r="B267" s="190" t="s">
        <v>258</v>
      </c>
      <c r="C267" s="190"/>
      <c r="D267" s="62"/>
      <c r="E267" s="62"/>
      <c r="F267" s="54" t="str">
        <f>+F258</f>
        <v>Quý III năm 2012</v>
      </c>
      <c r="G267" s="193" t="str">
        <f>+G258</f>
        <v>Lũy kế đến quý III năm 2012</v>
      </c>
      <c r="H267" s="35"/>
      <c r="I267" s="35"/>
    </row>
    <row r="268" spans="1:9" s="29" customFormat="1" ht="20.25" customHeight="1">
      <c r="A268" s="43"/>
      <c r="B268" s="29" t="s">
        <v>408</v>
      </c>
      <c r="D268" s="2"/>
      <c r="E268" s="2"/>
      <c r="F268" s="39">
        <v>643865613</v>
      </c>
      <c r="G268" s="39">
        <v>2746614932</v>
      </c>
      <c r="H268" s="2"/>
      <c r="I268" s="2"/>
    </row>
    <row r="269" spans="1:9" s="29" customFormat="1" ht="20.25" customHeight="1">
      <c r="A269" s="43"/>
      <c r="B269" s="29" t="s">
        <v>409</v>
      </c>
      <c r="D269" s="2"/>
      <c r="E269" s="2"/>
      <c r="F269" s="39">
        <v>0</v>
      </c>
      <c r="G269" s="39">
        <v>34028636</v>
      </c>
      <c r="H269" s="2"/>
      <c r="I269" s="2"/>
    </row>
    <row r="270" spans="1:9" s="29" customFormat="1" ht="20.25" customHeight="1">
      <c r="A270" s="43"/>
      <c r="B270" s="29" t="s">
        <v>410</v>
      </c>
      <c r="D270" s="2"/>
      <c r="E270" s="2"/>
      <c r="F270" s="39">
        <v>21737693</v>
      </c>
      <c r="G270" s="39">
        <v>66668582</v>
      </c>
      <c r="H270" s="2"/>
      <c r="I270" s="2"/>
    </row>
    <row r="271" spans="1:9" s="29" customFormat="1" ht="20.25" customHeight="1">
      <c r="A271" s="43"/>
      <c r="B271" s="29" t="s">
        <v>411</v>
      </c>
      <c r="D271" s="2"/>
      <c r="E271" s="2"/>
      <c r="F271" s="39">
        <v>400000</v>
      </c>
      <c r="G271" s="39">
        <v>3400000</v>
      </c>
      <c r="H271" s="2"/>
      <c r="I271" s="2"/>
    </row>
    <row r="272" spans="1:9" s="29" customFormat="1" ht="20.25" customHeight="1">
      <c r="A272" s="43"/>
      <c r="B272" s="29" t="s">
        <v>412</v>
      </c>
      <c r="D272" s="2"/>
      <c r="E272" s="2"/>
      <c r="F272" s="39">
        <v>26989499</v>
      </c>
      <c r="G272" s="39">
        <v>426690094</v>
      </c>
      <c r="H272" s="2"/>
      <c r="I272" s="2"/>
    </row>
    <row r="273" spans="1:9" s="29" customFormat="1" ht="20.25" customHeight="1">
      <c r="A273" s="43"/>
      <c r="B273" s="29" t="s">
        <v>174</v>
      </c>
      <c r="D273" s="2"/>
      <c r="E273" s="2"/>
      <c r="F273" s="39">
        <v>238437972</v>
      </c>
      <c r="G273" s="39">
        <v>468378092</v>
      </c>
      <c r="H273" s="2"/>
      <c r="I273" s="2"/>
    </row>
    <row r="274" spans="1:9" s="55" customFormat="1" ht="20.25" customHeight="1">
      <c r="A274" s="180"/>
      <c r="B274" s="190" t="s">
        <v>345</v>
      </c>
      <c r="C274" s="190"/>
      <c r="D274" s="62"/>
      <c r="E274" s="62"/>
      <c r="F274" s="54">
        <v>931030777</v>
      </c>
      <c r="G274" s="54">
        <v>3745780336</v>
      </c>
      <c r="H274" s="35">
        <f>+F274+PLI!E22</f>
        <v>0</v>
      </c>
      <c r="I274" s="35">
        <f>G274+PLI!G22</f>
        <v>0</v>
      </c>
    </row>
    <row r="275" spans="1:9" s="29" customFormat="1" ht="20.25" customHeight="1">
      <c r="A275" s="43"/>
      <c r="D275" s="2"/>
      <c r="E275" s="2"/>
      <c r="F275" s="39"/>
      <c r="G275" s="39"/>
      <c r="H275" s="2"/>
      <c r="I275" s="2"/>
    </row>
    <row r="276" spans="1:9" s="55" customFormat="1" ht="20.25" customHeight="1">
      <c r="A276" s="80">
        <v>23</v>
      </c>
      <c r="B276" s="55" t="s">
        <v>171</v>
      </c>
      <c r="D276" s="35"/>
      <c r="E276" s="35"/>
      <c r="F276" s="34"/>
      <c r="G276" s="34"/>
      <c r="H276" s="35"/>
      <c r="I276" s="35"/>
    </row>
    <row r="277" spans="1:9" s="55" customFormat="1" ht="33" customHeight="1">
      <c r="A277" s="180"/>
      <c r="B277" s="190" t="s">
        <v>258</v>
      </c>
      <c r="C277" s="190"/>
      <c r="D277" s="62"/>
      <c r="E277" s="62"/>
      <c r="F277" s="54" t="str">
        <f>+F267</f>
        <v>Quý III năm 2012</v>
      </c>
      <c r="G277" s="193" t="str">
        <f>+G267</f>
        <v>Lũy kế đến quý III năm 2012</v>
      </c>
      <c r="H277" s="35"/>
      <c r="I277" s="35"/>
    </row>
    <row r="278" spans="1:9" s="29" customFormat="1" ht="20.25" customHeight="1">
      <c r="A278" s="43"/>
      <c r="B278" s="29" t="s">
        <v>120</v>
      </c>
      <c r="D278" s="2"/>
      <c r="E278" s="2"/>
      <c r="F278" s="39">
        <v>0</v>
      </c>
      <c r="G278" s="39">
        <v>0</v>
      </c>
      <c r="H278" s="2"/>
      <c r="I278" s="2"/>
    </row>
    <row r="279" spans="1:9" s="29" customFormat="1" ht="20.25" customHeight="1">
      <c r="A279" s="43"/>
      <c r="B279" s="29" t="s">
        <v>171</v>
      </c>
      <c r="D279" s="2"/>
      <c r="E279" s="2"/>
      <c r="F279" s="39">
        <v>158756913</v>
      </c>
      <c r="G279" s="39">
        <v>636944441</v>
      </c>
      <c r="H279" s="2"/>
      <c r="I279" s="2"/>
    </row>
    <row r="280" spans="1:9" s="55" customFormat="1" ht="20.25" customHeight="1">
      <c r="A280" s="180"/>
      <c r="B280" s="190" t="s">
        <v>345</v>
      </c>
      <c r="C280" s="190"/>
      <c r="D280" s="62"/>
      <c r="E280" s="62"/>
      <c r="F280" s="54">
        <v>158756913</v>
      </c>
      <c r="G280" s="54">
        <v>636944441</v>
      </c>
      <c r="H280" s="35">
        <f>F280-PLI!E25</f>
        <v>0</v>
      </c>
      <c r="I280" s="35">
        <f>G280-PLI!G25</f>
        <v>0</v>
      </c>
    </row>
    <row r="281" spans="1:9" s="29" customFormat="1" ht="20.25" customHeight="1">
      <c r="A281" s="43"/>
      <c r="D281" s="2"/>
      <c r="E281" s="2"/>
      <c r="F281" s="39"/>
      <c r="G281" s="39"/>
      <c r="H281" s="2"/>
      <c r="I281" s="2"/>
    </row>
    <row r="282" spans="1:9" s="55" customFormat="1" ht="20.25" customHeight="1">
      <c r="A282" s="80">
        <v>23</v>
      </c>
      <c r="B282" s="55" t="s">
        <v>174</v>
      </c>
      <c r="D282" s="35"/>
      <c r="E282" s="35"/>
      <c r="F282" s="34"/>
      <c r="G282" s="34"/>
      <c r="H282" s="35"/>
      <c r="I282" s="35"/>
    </row>
    <row r="283" spans="1:9" s="55" customFormat="1" ht="33" customHeight="1">
      <c r="A283" s="180"/>
      <c r="B283" s="190" t="s">
        <v>258</v>
      </c>
      <c r="C283" s="190"/>
      <c r="D283" s="62"/>
      <c r="E283" s="62"/>
      <c r="F283" s="54" t="str">
        <f>F277</f>
        <v>Quý III năm 2012</v>
      </c>
      <c r="G283" s="193" t="str">
        <f>G277</f>
        <v>Lũy kế đến quý III năm 2012</v>
      </c>
      <c r="H283" s="35"/>
      <c r="I283" s="35"/>
    </row>
    <row r="284" spans="1:9" s="29" customFormat="1" ht="20.25" customHeight="1">
      <c r="A284" s="43"/>
      <c r="B284" s="29" t="s">
        <v>413</v>
      </c>
      <c r="D284" s="2"/>
      <c r="E284" s="2"/>
      <c r="F284" s="39">
        <v>0</v>
      </c>
      <c r="G284" s="39">
        <v>0</v>
      </c>
      <c r="H284" s="2"/>
      <c r="I284" s="2"/>
    </row>
    <row r="285" spans="1:9" s="29" customFormat="1" ht="20.25" customHeight="1">
      <c r="A285" s="43"/>
      <c r="B285" s="29" t="s">
        <v>414</v>
      </c>
      <c r="D285" s="2"/>
      <c r="E285" s="2"/>
      <c r="F285" s="39"/>
      <c r="G285" s="39">
        <v>3000001</v>
      </c>
      <c r="H285" s="2"/>
      <c r="I285" s="2"/>
    </row>
    <row r="286" spans="1:9" s="55" customFormat="1" ht="20.25" customHeight="1">
      <c r="A286" s="180"/>
      <c r="B286" s="190" t="s">
        <v>345</v>
      </c>
      <c r="C286" s="190"/>
      <c r="D286" s="62"/>
      <c r="E286" s="62"/>
      <c r="F286" s="54">
        <v>0</v>
      </c>
      <c r="G286" s="54">
        <v>3000001</v>
      </c>
      <c r="H286" s="35">
        <f>F286+PLI!E26</f>
        <v>0</v>
      </c>
      <c r="I286" s="35">
        <f>G286+PLI!G26</f>
        <v>0</v>
      </c>
    </row>
    <row r="287" spans="1:9" s="29" customFormat="1" ht="20.25" customHeight="1">
      <c r="A287" s="43"/>
      <c r="D287" s="2"/>
      <c r="E287" s="2"/>
      <c r="F287" s="39"/>
      <c r="G287" s="39"/>
      <c r="H287" s="2"/>
      <c r="I287" s="2"/>
    </row>
    <row r="288" spans="1:9" s="55" customFormat="1" ht="20.25" customHeight="1">
      <c r="A288" s="80">
        <v>25</v>
      </c>
      <c r="B288" s="55" t="s">
        <v>188</v>
      </c>
      <c r="D288" s="35"/>
      <c r="E288" s="35"/>
      <c r="F288" s="34"/>
      <c r="G288" s="34"/>
      <c r="H288" s="35"/>
      <c r="I288" s="35"/>
    </row>
    <row r="289" spans="1:9" s="55" customFormat="1" ht="32.25" customHeight="1">
      <c r="A289" s="180"/>
      <c r="B289" s="190" t="s">
        <v>258</v>
      </c>
      <c r="C289" s="190"/>
      <c r="D289" s="62"/>
      <c r="E289" s="62"/>
      <c r="F289" s="54" t="str">
        <f>+F277</f>
        <v>Quý III năm 2012</v>
      </c>
      <c r="G289" s="193" t="str">
        <f>+G277</f>
        <v>Lũy kế đến quý III năm 2012</v>
      </c>
      <c r="H289" s="35"/>
      <c r="I289" s="35"/>
    </row>
    <row r="290" spans="1:9" s="55" customFormat="1" ht="20.25" customHeight="1">
      <c r="A290" s="80"/>
      <c r="B290" s="55" t="s">
        <v>415</v>
      </c>
      <c r="D290" s="35"/>
      <c r="E290" s="35"/>
      <c r="F290" s="34"/>
      <c r="G290" s="34"/>
      <c r="H290" s="35"/>
      <c r="I290" s="35"/>
    </row>
    <row r="291" spans="1:9" s="29" customFormat="1" ht="20.25" customHeight="1">
      <c r="A291" s="43"/>
      <c r="B291" s="29" t="s">
        <v>416</v>
      </c>
      <c r="D291" s="2"/>
      <c r="E291" s="2"/>
      <c r="F291" s="39">
        <v>-25063040938</v>
      </c>
      <c r="G291" s="39">
        <v>-21683829421</v>
      </c>
      <c r="H291" s="2"/>
      <c r="I291" s="2"/>
    </row>
    <row r="292" spans="1:9" s="29" customFormat="1" ht="20.25" customHeight="1">
      <c r="A292" s="43"/>
      <c r="B292" s="29" t="s">
        <v>417</v>
      </c>
      <c r="D292" s="2"/>
      <c r="E292" s="2"/>
      <c r="F292" s="39"/>
      <c r="G292" s="39">
        <v>0</v>
      </c>
      <c r="H292" s="2"/>
      <c r="I292" s="2"/>
    </row>
    <row r="293" spans="1:9" s="29" customFormat="1" ht="20.25" customHeight="1">
      <c r="A293" s="43"/>
      <c r="B293" s="29" t="s">
        <v>418</v>
      </c>
      <c r="D293" s="2"/>
      <c r="E293" s="2"/>
      <c r="F293" s="39">
        <v>0</v>
      </c>
      <c r="G293" s="39">
        <v>0</v>
      </c>
      <c r="H293" s="2"/>
      <c r="I293" s="2"/>
    </row>
    <row r="294" spans="1:9" s="55" customFormat="1" ht="20.25" customHeight="1">
      <c r="A294" s="80"/>
      <c r="B294" s="55" t="s">
        <v>419</v>
      </c>
      <c r="D294" s="35"/>
      <c r="E294" s="35"/>
      <c r="F294" s="34">
        <v>-25063040938</v>
      </c>
      <c r="G294" s="34">
        <v>-21683829421</v>
      </c>
      <c r="H294" s="35"/>
      <c r="I294" s="35"/>
    </row>
    <row r="295" spans="1:9" s="55" customFormat="1" ht="20.25" customHeight="1">
      <c r="A295" s="80"/>
      <c r="B295" s="55" t="s">
        <v>420</v>
      </c>
      <c r="D295" s="35"/>
      <c r="E295" s="35"/>
      <c r="F295" s="34"/>
      <c r="G295" s="34"/>
      <c r="H295" s="35"/>
      <c r="I295" s="35"/>
    </row>
    <row r="296" spans="1:9" s="29" customFormat="1" ht="20.25" customHeight="1">
      <c r="A296" s="43"/>
      <c r="B296" s="29" t="s">
        <v>421</v>
      </c>
      <c r="D296" s="2"/>
      <c r="E296" s="2"/>
      <c r="F296" s="39">
        <v>26400000</v>
      </c>
      <c r="G296" s="39">
        <v>26400000</v>
      </c>
      <c r="H296" s="2"/>
      <c r="I296" s="2"/>
    </row>
    <row r="297" spans="1:9" s="29" customFormat="1" ht="20.25" customHeight="1">
      <c r="A297" s="43"/>
      <c r="B297" s="29" t="s">
        <v>422</v>
      </c>
      <c r="D297" s="2"/>
      <c r="E297" s="2"/>
      <c r="F297" s="39">
        <v>0</v>
      </c>
      <c r="G297" s="39">
        <v>0</v>
      </c>
      <c r="H297" s="2"/>
      <c r="I297" s="2"/>
    </row>
    <row r="298" spans="1:9" s="29" customFormat="1" ht="20.25" customHeight="1">
      <c r="A298" s="43"/>
      <c r="B298" s="29" t="s">
        <v>423</v>
      </c>
      <c r="D298" s="2"/>
      <c r="E298" s="2"/>
      <c r="F298" s="39">
        <v>0</v>
      </c>
      <c r="G298" s="39">
        <v>0</v>
      </c>
      <c r="H298" s="2"/>
      <c r="I298" s="2"/>
    </row>
    <row r="299" spans="1:9" s="55" customFormat="1" ht="20.25" customHeight="1">
      <c r="A299" s="80"/>
      <c r="B299" s="55" t="s">
        <v>420</v>
      </c>
      <c r="D299" s="35"/>
      <c r="E299" s="35"/>
      <c r="F299" s="34">
        <v>26400000</v>
      </c>
      <c r="G299" s="34">
        <v>26400000</v>
      </c>
      <c r="H299" s="35"/>
      <c r="I299" s="35"/>
    </row>
    <row r="300" spans="1:9" s="55" customFormat="1" ht="20.25" customHeight="1">
      <c r="A300" s="180"/>
      <c r="B300" s="190" t="s">
        <v>188</v>
      </c>
      <c r="C300" s="190"/>
      <c r="D300" s="62"/>
      <c r="E300" s="62"/>
      <c r="F300" s="54">
        <f>+F294/F299</f>
        <v>-949.3576112878787</v>
      </c>
      <c r="G300" s="54">
        <f>+G294/G299</f>
        <v>-821.3571750378787</v>
      </c>
      <c r="H300" s="35">
        <f>+F300-PLI!E34</f>
        <v>0</v>
      </c>
      <c r="I300" s="35">
        <f>G300-PLI!G34</f>
        <v>0</v>
      </c>
    </row>
    <row r="301" spans="1:9" s="29" customFormat="1" ht="16.5" customHeight="1">
      <c r="A301" s="43"/>
      <c r="D301" s="2"/>
      <c r="E301" s="2"/>
      <c r="F301" s="39"/>
      <c r="G301" s="39"/>
      <c r="H301" s="2"/>
      <c r="I301" s="2"/>
    </row>
    <row r="302" spans="1:9" s="145" customFormat="1" ht="16.5" customHeight="1">
      <c r="A302" s="205"/>
      <c r="D302" s="6"/>
      <c r="E302" s="6"/>
      <c r="F302" s="50"/>
      <c r="G302" s="50" t="str">
        <f>+Balance!D147</f>
        <v>Hà Nội, ngày 20 tháng 10 năm 2012  </v>
      </c>
      <c r="H302" s="6"/>
      <c r="I302" s="6"/>
    </row>
    <row r="303" spans="1:9" s="55" customFormat="1" ht="16.5" customHeight="1">
      <c r="A303" s="80"/>
      <c r="B303" s="213" t="s">
        <v>133</v>
      </c>
      <c r="C303" s="213"/>
      <c r="D303" s="213"/>
      <c r="E303" s="215" t="s">
        <v>134</v>
      </c>
      <c r="F303" s="215"/>
      <c r="G303" s="215"/>
      <c r="H303" s="35"/>
      <c r="I303" s="35"/>
    </row>
    <row r="304" spans="1:9" s="29" customFormat="1" ht="16.5" customHeight="1">
      <c r="A304" s="43"/>
      <c r="D304" s="2"/>
      <c r="E304" s="2"/>
      <c r="F304" s="39"/>
      <c r="G304" s="39"/>
      <c r="H304" s="2"/>
      <c r="I304" s="2"/>
    </row>
    <row r="305" spans="1:9" s="29" customFormat="1" ht="16.5" customHeight="1">
      <c r="A305" s="43"/>
      <c r="D305" s="2"/>
      <c r="E305" s="2"/>
      <c r="F305" s="39"/>
      <c r="G305" s="39"/>
      <c r="H305" s="2"/>
      <c r="I305" s="2"/>
    </row>
    <row r="306" spans="1:9" s="29" customFormat="1" ht="16.5" customHeight="1">
      <c r="A306" s="43"/>
      <c r="D306" s="2"/>
      <c r="E306" s="2"/>
      <c r="F306" s="39"/>
      <c r="G306" s="39"/>
      <c r="H306" s="2"/>
      <c r="I306" s="2"/>
    </row>
    <row r="307" spans="1:9" s="29" customFormat="1" ht="16.5" customHeight="1">
      <c r="A307" s="43"/>
      <c r="D307" s="2"/>
      <c r="E307" s="2"/>
      <c r="F307" s="39"/>
      <c r="G307" s="39"/>
      <c r="H307" s="2"/>
      <c r="I307" s="2"/>
    </row>
    <row r="308" spans="1:9" s="55" customFormat="1" ht="16.5" customHeight="1">
      <c r="A308" s="80"/>
      <c r="B308" s="213" t="s">
        <v>135</v>
      </c>
      <c r="C308" s="213"/>
      <c r="D308" s="213"/>
      <c r="E308" s="215" t="s">
        <v>136</v>
      </c>
      <c r="F308" s="215"/>
      <c r="G308" s="215"/>
      <c r="H308" s="35"/>
      <c r="I308" s="35"/>
    </row>
    <row r="309" spans="1:9" s="29" customFormat="1" ht="16.5" customHeight="1">
      <c r="A309" s="43"/>
      <c r="D309" s="2"/>
      <c r="E309" s="2"/>
      <c r="F309" s="39"/>
      <c r="G309" s="39"/>
      <c r="H309" s="2"/>
      <c r="I309" s="2"/>
    </row>
    <row r="310" spans="1:9" s="29" customFormat="1" ht="16.5" customHeight="1">
      <c r="A310" s="43"/>
      <c r="D310" s="2"/>
      <c r="E310" s="2"/>
      <c r="F310" s="39"/>
      <c r="G310" s="39"/>
      <c r="H310" s="2"/>
      <c r="I310" s="2"/>
    </row>
    <row r="311" spans="1:9" s="29" customFormat="1" ht="16.5" customHeight="1">
      <c r="A311" s="43"/>
      <c r="D311" s="2"/>
      <c r="E311" s="2"/>
      <c r="F311" s="39"/>
      <c r="G311" s="39"/>
      <c r="H311" s="2"/>
      <c r="I311" s="2"/>
    </row>
    <row r="312" spans="1:9" s="29" customFormat="1" ht="16.5" customHeight="1">
      <c r="A312" s="43"/>
      <c r="D312" s="2"/>
      <c r="E312" s="2"/>
      <c r="F312" s="39"/>
      <c r="G312" s="39"/>
      <c r="H312" s="2"/>
      <c r="I312" s="2"/>
    </row>
    <row r="313" spans="1:9" s="29" customFormat="1" ht="16.5" customHeight="1">
      <c r="A313" s="43"/>
      <c r="D313" s="2"/>
      <c r="E313" s="2"/>
      <c r="F313" s="39"/>
      <c r="G313" s="39"/>
      <c r="H313" s="2"/>
      <c r="I313" s="2"/>
    </row>
    <row r="314" spans="1:9" s="29" customFormat="1" ht="16.5" customHeight="1">
      <c r="A314" s="43"/>
      <c r="D314" s="2"/>
      <c r="E314" s="2"/>
      <c r="F314" s="39"/>
      <c r="G314" s="39"/>
      <c r="H314" s="2"/>
      <c r="I314" s="2"/>
    </row>
    <row r="315" spans="1:9" s="29" customFormat="1" ht="16.5" customHeight="1">
      <c r="A315" s="43"/>
      <c r="D315" s="2"/>
      <c r="E315" s="2"/>
      <c r="F315" s="39"/>
      <c r="G315" s="39"/>
      <c r="H315" s="2"/>
      <c r="I315" s="2"/>
    </row>
    <row r="316" spans="1:9" s="29" customFormat="1" ht="16.5" customHeight="1">
      <c r="A316" s="43"/>
      <c r="D316" s="2"/>
      <c r="E316" s="2"/>
      <c r="F316" s="39"/>
      <c r="G316" s="39"/>
      <c r="H316" s="2"/>
      <c r="I316" s="2"/>
    </row>
    <row r="317" spans="1:9" s="29" customFormat="1" ht="16.5" customHeight="1">
      <c r="A317" s="43"/>
      <c r="D317" s="2"/>
      <c r="E317" s="2"/>
      <c r="F317" s="39"/>
      <c r="G317" s="39"/>
      <c r="H317" s="2"/>
      <c r="I317" s="2"/>
    </row>
    <row r="318" spans="1:9" s="29" customFormat="1" ht="16.5" customHeight="1">
      <c r="A318" s="43"/>
      <c r="D318" s="2"/>
      <c r="E318" s="2"/>
      <c r="F318" s="39"/>
      <c r="G318" s="39"/>
      <c r="H318" s="2"/>
      <c r="I318" s="2"/>
    </row>
    <row r="319" spans="1:9" s="29" customFormat="1" ht="16.5" customHeight="1">
      <c r="A319" s="43"/>
      <c r="D319" s="2"/>
      <c r="E319" s="2"/>
      <c r="F319" s="39"/>
      <c r="G319" s="39"/>
      <c r="H319" s="2"/>
      <c r="I319" s="2"/>
    </row>
    <row r="320" spans="1:9" s="29" customFormat="1" ht="16.5" customHeight="1">
      <c r="A320" s="43"/>
      <c r="D320" s="2"/>
      <c r="E320" s="2"/>
      <c r="F320" s="39"/>
      <c r="G320" s="39"/>
      <c r="H320" s="2"/>
      <c r="I320" s="2"/>
    </row>
    <row r="321" spans="1:9" s="29" customFormat="1" ht="16.5" customHeight="1">
      <c r="A321" s="43"/>
      <c r="D321" s="2"/>
      <c r="E321" s="2"/>
      <c r="F321" s="39"/>
      <c r="G321" s="39"/>
      <c r="H321" s="2"/>
      <c r="I321" s="2"/>
    </row>
    <row r="322" spans="1:9" s="29" customFormat="1" ht="16.5" customHeight="1">
      <c r="A322" s="43"/>
      <c r="D322" s="2"/>
      <c r="E322" s="2"/>
      <c r="F322" s="39"/>
      <c r="G322" s="39"/>
      <c r="H322" s="2"/>
      <c r="I322" s="2"/>
    </row>
    <row r="323" spans="1:9" s="29" customFormat="1" ht="16.5" customHeight="1">
      <c r="A323" s="43"/>
      <c r="D323" s="2"/>
      <c r="E323" s="2"/>
      <c r="F323" s="39"/>
      <c r="G323" s="39"/>
      <c r="H323" s="2"/>
      <c r="I323" s="2"/>
    </row>
    <row r="324" spans="1:9" s="29" customFormat="1" ht="16.5" customHeight="1">
      <c r="A324" s="43"/>
      <c r="D324" s="2"/>
      <c r="E324" s="2"/>
      <c r="F324" s="39"/>
      <c r="G324" s="39"/>
      <c r="H324" s="2"/>
      <c r="I324" s="2"/>
    </row>
    <row r="325" spans="1:9" s="29" customFormat="1" ht="16.5" customHeight="1">
      <c r="A325" s="43"/>
      <c r="D325" s="2"/>
      <c r="E325" s="2"/>
      <c r="F325" s="39"/>
      <c r="G325" s="39"/>
      <c r="H325" s="2"/>
      <c r="I325" s="2"/>
    </row>
    <row r="326" spans="1:9" s="29" customFormat="1" ht="16.5" customHeight="1">
      <c r="A326" s="43"/>
      <c r="D326" s="2"/>
      <c r="E326" s="2"/>
      <c r="F326" s="39"/>
      <c r="G326" s="39"/>
      <c r="H326" s="2"/>
      <c r="I326" s="2"/>
    </row>
    <row r="327" spans="1:9" s="29" customFormat="1" ht="16.5" customHeight="1">
      <c r="A327" s="43"/>
      <c r="D327" s="2"/>
      <c r="E327" s="2"/>
      <c r="F327" s="39"/>
      <c r="G327" s="39"/>
      <c r="H327" s="2"/>
      <c r="I327" s="2"/>
    </row>
    <row r="328" spans="1:9" s="29" customFormat="1" ht="16.5" customHeight="1">
      <c r="A328" s="43"/>
      <c r="D328" s="2"/>
      <c r="E328" s="2"/>
      <c r="F328" s="39"/>
      <c r="G328" s="39"/>
      <c r="H328" s="2"/>
      <c r="I328" s="2"/>
    </row>
    <row r="329" spans="1:9" s="29" customFormat="1" ht="16.5" customHeight="1">
      <c r="A329" s="43"/>
      <c r="D329" s="2"/>
      <c r="E329" s="2"/>
      <c r="F329" s="39"/>
      <c r="G329" s="39"/>
      <c r="H329" s="2"/>
      <c r="I329" s="2"/>
    </row>
    <row r="330" spans="1:9" s="29" customFormat="1" ht="16.5" customHeight="1">
      <c r="A330" s="43"/>
      <c r="D330" s="2"/>
      <c r="E330" s="2"/>
      <c r="F330" s="39"/>
      <c r="G330" s="39"/>
      <c r="H330" s="2"/>
      <c r="I330" s="2"/>
    </row>
    <row r="331" spans="1:9" s="29" customFormat="1" ht="16.5" customHeight="1">
      <c r="A331" s="43"/>
      <c r="D331" s="2"/>
      <c r="E331" s="2"/>
      <c r="F331" s="39"/>
      <c r="G331" s="39"/>
      <c r="H331" s="2"/>
      <c r="I331" s="2"/>
    </row>
    <row r="332" spans="1:9" s="29" customFormat="1" ht="16.5" customHeight="1">
      <c r="A332" s="43"/>
      <c r="D332" s="2"/>
      <c r="E332" s="2"/>
      <c r="F332" s="39"/>
      <c r="G332" s="39"/>
      <c r="H332" s="2"/>
      <c r="I332" s="2"/>
    </row>
    <row r="333" spans="1:9" s="29" customFormat="1" ht="16.5" customHeight="1">
      <c r="A333" s="43"/>
      <c r="D333" s="2"/>
      <c r="E333" s="2"/>
      <c r="F333" s="39"/>
      <c r="G333" s="39"/>
      <c r="H333" s="2"/>
      <c r="I333" s="2"/>
    </row>
    <row r="334" spans="1:9" s="29" customFormat="1" ht="16.5" customHeight="1">
      <c r="A334" s="43"/>
      <c r="D334" s="2"/>
      <c r="E334" s="2"/>
      <c r="F334" s="39"/>
      <c r="G334" s="39"/>
      <c r="H334" s="2"/>
      <c r="I334" s="2"/>
    </row>
    <row r="335" spans="1:9" s="29" customFormat="1" ht="16.5" customHeight="1">
      <c r="A335" s="43"/>
      <c r="D335" s="2"/>
      <c r="E335" s="2"/>
      <c r="F335" s="39"/>
      <c r="G335" s="39"/>
      <c r="H335" s="2"/>
      <c r="I335" s="2"/>
    </row>
    <row r="336" spans="1:9" s="29" customFormat="1" ht="16.5" customHeight="1">
      <c r="A336" s="43"/>
      <c r="D336" s="2"/>
      <c r="E336" s="2"/>
      <c r="F336" s="39"/>
      <c r="G336" s="39"/>
      <c r="H336" s="2"/>
      <c r="I336" s="2"/>
    </row>
    <row r="337" spans="1:9" s="29" customFormat="1" ht="16.5" customHeight="1">
      <c r="A337" s="43"/>
      <c r="D337" s="2"/>
      <c r="E337" s="2"/>
      <c r="F337" s="39"/>
      <c r="G337" s="39"/>
      <c r="H337" s="2"/>
      <c r="I337" s="2"/>
    </row>
    <row r="338" spans="1:9" s="29" customFormat="1" ht="16.5" customHeight="1">
      <c r="A338" s="43"/>
      <c r="D338" s="2"/>
      <c r="E338" s="2"/>
      <c r="F338" s="39"/>
      <c r="G338" s="39"/>
      <c r="H338" s="2"/>
      <c r="I338" s="2"/>
    </row>
    <row r="339" spans="1:9" s="29" customFormat="1" ht="16.5" customHeight="1">
      <c r="A339" s="43"/>
      <c r="D339" s="2"/>
      <c r="E339" s="2"/>
      <c r="F339" s="39"/>
      <c r="G339" s="39"/>
      <c r="H339" s="2"/>
      <c r="I339" s="2"/>
    </row>
    <row r="340" spans="1:9" s="29" customFormat="1" ht="16.5" customHeight="1">
      <c r="A340" s="43"/>
      <c r="D340" s="2"/>
      <c r="E340" s="2"/>
      <c r="F340" s="39"/>
      <c r="G340" s="39"/>
      <c r="H340" s="2"/>
      <c r="I340" s="2"/>
    </row>
    <row r="341" spans="1:9" s="29" customFormat="1" ht="16.5" customHeight="1">
      <c r="A341" s="43"/>
      <c r="D341" s="2"/>
      <c r="E341" s="2"/>
      <c r="F341" s="39"/>
      <c r="G341" s="39"/>
      <c r="H341" s="2"/>
      <c r="I341" s="2"/>
    </row>
    <row r="342" spans="1:9" s="29" customFormat="1" ht="16.5" customHeight="1">
      <c r="A342" s="43"/>
      <c r="D342" s="2"/>
      <c r="E342" s="2"/>
      <c r="F342" s="39"/>
      <c r="G342" s="39"/>
      <c r="H342" s="2"/>
      <c r="I342" s="2"/>
    </row>
    <row r="343" spans="1:9" s="29" customFormat="1" ht="16.5" customHeight="1">
      <c r="A343" s="43"/>
      <c r="D343" s="2"/>
      <c r="E343" s="2"/>
      <c r="F343" s="39"/>
      <c r="G343" s="39"/>
      <c r="H343" s="2"/>
      <c r="I343" s="2"/>
    </row>
    <row r="344" spans="1:9" s="29" customFormat="1" ht="16.5" customHeight="1">
      <c r="A344" s="43"/>
      <c r="D344" s="2"/>
      <c r="E344" s="2"/>
      <c r="F344" s="39"/>
      <c r="G344" s="39"/>
      <c r="H344" s="2"/>
      <c r="I344" s="2"/>
    </row>
    <row r="345" spans="1:9" s="29" customFormat="1" ht="16.5" customHeight="1">
      <c r="A345" s="43"/>
      <c r="D345" s="2"/>
      <c r="E345" s="2"/>
      <c r="F345" s="39"/>
      <c r="G345" s="39"/>
      <c r="H345" s="2"/>
      <c r="I345" s="2"/>
    </row>
    <row r="346" spans="1:9" s="29" customFormat="1" ht="16.5" customHeight="1">
      <c r="A346" s="43"/>
      <c r="D346" s="2"/>
      <c r="E346" s="2"/>
      <c r="F346" s="39"/>
      <c r="G346" s="39"/>
      <c r="H346" s="2"/>
      <c r="I346" s="2"/>
    </row>
    <row r="347" spans="1:9" s="29" customFormat="1" ht="16.5" customHeight="1">
      <c r="A347" s="43"/>
      <c r="D347" s="2"/>
      <c r="E347" s="2"/>
      <c r="F347" s="39"/>
      <c r="G347" s="39"/>
      <c r="H347" s="2"/>
      <c r="I347" s="2"/>
    </row>
    <row r="348" spans="1:9" s="29" customFormat="1" ht="16.5" customHeight="1">
      <c r="A348" s="43"/>
      <c r="D348" s="2"/>
      <c r="E348" s="2"/>
      <c r="F348" s="39"/>
      <c r="G348" s="39"/>
      <c r="H348" s="2"/>
      <c r="I348" s="2"/>
    </row>
    <row r="349" spans="1:9" s="29" customFormat="1" ht="16.5" customHeight="1">
      <c r="A349" s="43"/>
      <c r="D349" s="2"/>
      <c r="E349" s="2"/>
      <c r="F349" s="39"/>
      <c r="G349" s="39"/>
      <c r="H349" s="2"/>
      <c r="I349" s="2"/>
    </row>
    <row r="350" spans="1:9" s="29" customFormat="1" ht="16.5" customHeight="1">
      <c r="A350" s="43"/>
      <c r="D350" s="2"/>
      <c r="E350" s="2"/>
      <c r="F350" s="39"/>
      <c r="G350" s="39"/>
      <c r="H350" s="2"/>
      <c r="I350" s="2"/>
    </row>
    <row r="351" spans="1:9" s="29" customFormat="1" ht="16.5" customHeight="1">
      <c r="A351" s="43"/>
      <c r="D351" s="2"/>
      <c r="E351" s="2"/>
      <c r="F351" s="39"/>
      <c r="G351" s="39"/>
      <c r="H351" s="2"/>
      <c r="I351" s="2"/>
    </row>
    <row r="352" spans="1:9" s="29" customFormat="1" ht="16.5" customHeight="1">
      <c r="A352" s="43"/>
      <c r="D352" s="2"/>
      <c r="E352" s="2"/>
      <c r="F352" s="39"/>
      <c r="G352" s="39"/>
      <c r="H352" s="2"/>
      <c r="I352" s="2"/>
    </row>
    <row r="353" spans="1:9" s="29" customFormat="1" ht="16.5" customHeight="1">
      <c r="A353" s="43"/>
      <c r="D353" s="2"/>
      <c r="E353" s="2"/>
      <c r="F353" s="39"/>
      <c r="G353" s="39"/>
      <c r="H353" s="2"/>
      <c r="I353" s="2"/>
    </row>
    <row r="354" spans="1:9" s="29" customFormat="1" ht="16.5" customHeight="1">
      <c r="A354" s="43"/>
      <c r="D354" s="2"/>
      <c r="E354" s="2"/>
      <c r="F354" s="39"/>
      <c r="G354" s="39"/>
      <c r="H354" s="2"/>
      <c r="I354" s="2"/>
    </row>
    <row r="355" spans="1:9" s="29" customFormat="1" ht="16.5" customHeight="1">
      <c r="A355" s="43"/>
      <c r="D355" s="2"/>
      <c r="E355" s="2"/>
      <c r="F355" s="39"/>
      <c r="G355" s="39"/>
      <c r="H355" s="2"/>
      <c r="I355" s="2"/>
    </row>
    <row r="356" spans="1:9" s="29" customFormat="1" ht="16.5" customHeight="1">
      <c r="A356" s="43"/>
      <c r="D356" s="2"/>
      <c r="E356" s="2"/>
      <c r="F356" s="39"/>
      <c r="G356" s="39"/>
      <c r="H356" s="2"/>
      <c r="I356" s="2"/>
    </row>
    <row r="357" spans="1:9" s="29" customFormat="1" ht="16.5" customHeight="1">
      <c r="A357" s="43"/>
      <c r="D357" s="2"/>
      <c r="E357" s="2"/>
      <c r="F357" s="39"/>
      <c r="G357" s="39"/>
      <c r="H357" s="2"/>
      <c r="I357" s="2"/>
    </row>
    <row r="358" spans="1:9" s="29" customFormat="1" ht="16.5" customHeight="1">
      <c r="A358" s="43"/>
      <c r="D358" s="2"/>
      <c r="E358" s="2"/>
      <c r="F358" s="39"/>
      <c r="G358" s="39"/>
      <c r="H358" s="2"/>
      <c r="I358" s="2"/>
    </row>
    <row r="359" spans="1:9" s="29" customFormat="1" ht="16.5" customHeight="1">
      <c r="A359" s="43"/>
      <c r="D359" s="2"/>
      <c r="E359" s="2"/>
      <c r="F359" s="39"/>
      <c r="G359" s="39"/>
      <c r="H359" s="2"/>
      <c r="I359" s="2"/>
    </row>
    <row r="360" spans="1:9" s="29" customFormat="1" ht="16.5" customHeight="1">
      <c r="A360" s="43"/>
      <c r="D360" s="2"/>
      <c r="E360" s="2"/>
      <c r="F360" s="39"/>
      <c r="G360" s="39"/>
      <c r="H360" s="2"/>
      <c r="I360" s="2"/>
    </row>
    <row r="361" spans="1:9" s="29" customFormat="1" ht="16.5" customHeight="1">
      <c r="A361" s="43"/>
      <c r="D361" s="2"/>
      <c r="E361" s="2"/>
      <c r="F361" s="39"/>
      <c r="G361" s="39"/>
      <c r="H361" s="2"/>
      <c r="I361" s="2"/>
    </row>
    <row r="362" spans="1:9" s="29" customFormat="1" ht="16.5" customHeight="1">
      <c r="A362" s="43"/>
      <c r="D362" s="2"/>
      <c r="E362" s="2"/>
      <c r="F362" s="39"/>
      <c r="G362" s="39"/>
      <c r="H362" s="2"/>
      <c r="I362" s="2"/>
    </row>
    <row r="363" spans="1:9" s="29" customFormat="1" ht="16.5" customHeight="1">
      <c r="A363" s="43"/>
      <c r="D363" s="2"/>
      <c r="E363" s="2"/>
      <c r="F363" s="39"/>
      <c r="G363" s="39"/>
      <c r="H363" s="2"/>
      <c r="I363" s="2"/>
    </row>
    <row r="364" spans="1:9" s="29" customFormat="1" ht="16.5" customHeight="1">
      <c r="A364" s="43"/>
      <c r="D364" s="2"/>
      <c r="E364" s="2"/>
      <c r="F364" s="39"/>
      <c r="G364" s="39"/>
      <c r="H364" s="2"/>
      <c r="I364" s="2"/>
    </row>
    <row r="365" spans="1:9" s="29" customFormat="1" ht="16.5" customHeight="1">
      <c r="A365" s="43"/>
      <c r="D365" s="2"/>
      <c r="E365" s="2"/>
      <c r="F365" s="39"/>
      <c r="G365" s="39"/>
      <c r="H365" s="2"/>
      <c r="I365" s="2"/>
    </row>
    <row r="366" spans="1:9" s="29" customFormat="1" ht="16.5" customHeight="1">
      <c r="A366" s="43"/>
      <c r="D366" s="2"/>
      <c r="E366" s="2"/>
      <c r="F366" s="39"/>
      <c r="G366" s="39"/>
      <c r="H366" s="2"/>
      <c r="I366" s="2"/>
    </row>
    <row r="367" spans="1:9" s="29" customFormat="1" ht="16.5" customHeight="1">
      <c r="A367" s="43"/>
      <c r="D367" s="2"/>
      <c r="E367" s="2"/>
      <c r="F367" s="39"/>
      <c r="G367" s="39"/>
      <c r="H367" s="2"/>
      <c r="I367" s="2"/>
    </row>
    <row r="368" spans="1:9" s="29" customFormat="1" ht="16.5" customHeight="1">
      <c r="A368" s="43"/>
      <c r="D368" s="2"/>
      <c r="E368" s="2"/>
      <c r="F368" s="39"/>
      <c r="G368" s="39"/>
      <c r="H368" s="2"/>
      <c r="I368" s="2"/>
    </row>
    <row r="369" spans="1:9" s="29" customFormat="1" ht="16.5" customHeight="1">
      <c r="A369" s="43"/>
      <c r="D369" s="2"/>
      <c r="E369" s="2"/>
      <c r="F369" s="39"/>
      <c r="G369" s="39"/>
      <c r="H369" s="2"/>
      <c r="I369" s="2"/>
    </row>
    <row r="370" spans="1:9" s="29" customFormat="1" ht="16.5" customHeight="1">
      <c r="A370" s="43"/>
      <c r="D370" s="2"/>
      <c r="E370" s="2"/>
      <c r="F370" s="39"/>
      <c r="G370" s="39"/>
      <c r="H370" s="2"/>
      <c r="I370" s="2"/>
    </row>
    <row r="371" spans="1:9" s="29" customFormat="1" ht="16.5" customHeight="1">
      <c r="A371" s="43"/>
      <c r="D371" s="2"/>
      <c r="E371" s="2"/>
      <c r="F371" s="39"/>
      <c r="G371" s="39"/>
      <c r="H371" s="2"/>
      <c r="I371" s="2"/>
    </row>
    <row r="372" spans="1:9" s="29" customFormat="1" ht="16.5" customHeight="1">
      <c r="A372" s="43"/>
      <c r="D372" s="2"/>
      <c r="E372" s="2"/>
      <c r="F372" s="39"/>
      <c r="G372" s="39"/>
      <c r="H372" s="2"/>
      <c r="I372" s="2"/>
    </row>
    <row r="373" spans="1:9" s="29" customFormat="1" ht="16.5" customHeight="1">
      <c r="A373" s="43"/>
      <c r="D373" s="2"/>
      <c r="E373" s="2"/>
      <c r="F373" s="39"/>
      <c r="G373" s="39"/>
      <c r="H373" s="2"/>
      <c r="I373" s="2"/>
    </row>
    <row r="374" spans="1:9" s="29" customFormat="1" ht="16.5" customHeight="1">
      <c r="A374" s="43"/>
      <c r="D374" s="2"/>
      <c r="E374" s="2"/>
      <c r="F374" s="39"/>
      <c r="G374" s="39"/>
      <c r="H374" s="2"/>
      <c r="I374" s="2"/>
    </row>
    <row r="375" spans="1:9" s="29" customFormat="1" ht="16.5" customHeight="1">
      <c r="A375" s="43"/>
      <c r="D375" s="2"/>
      <c r="E375" s="2"/>
      <c r="F375" s="39"/>
      <c r="G375" s="39"/>
      <c r="H375" s="2"/>
      <c r="I375" s="2"/>
    </row>
    <row r="376" spans="1:9" s="29" customFormat="1" ht="16.5" customHeight="1">
      <c r="A376" s="43"/>
      <c r="D376" s="2"/>
      <c r="E376" s="2"/>
      <c r="F376" s="39"/>
      <c r="G376" s="39"/>
      <c r="H376" s="2"/>
      <c r="I376" s="2"/>
    </row>
    <row r="377" spans="1:9" s="29" customFormat="1" ht="16.5" customHeight="1">
      <c r="A377" s="43"/>
      <c r="D377" s="2"/>
      <c r="E377" s="2"/>
      <c r="F377" s="39"/>
      <c r="G377" s="39"/>
      <c r="H377" s="2"/>
      <c r="I377" s="2"/>
    </row>
    <row r="378" spans="1:9" s="29" customFormat="1" ht="16.5" customHeight="1">
      <c r="A378" s="43"/>
      <c r="D378" s="2"/>
      <c r="E378" s="2"/>
      <c r="F378" s="39"/>
      <c r="G378" s="39"/>
      <c r="H378" s="2"/>
      <c r="I378" s="2"/>
    </row>
    <row r="379" spans="1:9" s="29" customFormat="1" ht="16.5" customHeight="1">
      <c r="A379" s="43"/>
      <c r="D379" s="2"/>
      <c r="E379" s="2"/>
      <c r="F379" s="39"/>
      <c r="G379" s="39"/>
      <c r="H379" s="2"/>
      <c r="I379" s="2"/>
    </row>
    <row r="380" spans="1:9" s="29" customFormat="1" ht="16.5" customHeight="1">
      <c r="A380" s="43"/>
      <c r="D380" s="2"/>
      <c r="E380" s="2"/>
      <c r="F380" s="39"/>
      <c r="G380" s="39"/>
      <c r="H380" s="2"/>
      <c r="I380" s="2"/>
    </row>
    <row r="381" spans="1:9" s="29" customFormat="1" ht="16.5" customHeight="1">
      <c r="A381" s="43"/>
      <c r="D381" s="2"/>
      <c r="E381" s="2"/>
      <c r="F381" s="39"/>
      <c r="G381" s="39"/>
      <c r="H381" s="2"/>
      <c r="I381" s="2"/>
    </row>
    <row r="382" spans="1:9" s="29" customFormat="1" ht="16.5" customHeight="1">
      <c r="A382" s="43"/>
      <c r="D382" s="2"/>
      <c r="E382" s="2"/>
      <c r="F382" s="39"/>
      <c r="G382" s="39"/>
      <c r="H382" s="2"/>
      <c r="I382" s="2"/>
    </row>
    <row r="383" spans="1:9" s="29" customFormat="1" ht="16.5" customHeight="1">
      <c r="A383" s="43"/>
      <c r="D383" s="2"/>
      <c r="E383" s="2"/>
      <c r="F383" s="39"/>
      <c r="G383" s="39"/>
      <c r="H383" s="2"/>
      <c r="I383" s="2"/>
    </row>
    <row r="384" spans="1:9" s="29" customFormat="1" ht="16.5" customHeight="1">
      <c r="A384" s="43"/>
      <c r="D384" s="2"/>
      <c r="E384" s="2"/>
      <c r="F384" s="39"/>
      <c r="G384" s="39"/>
      <c r="H384" s="2"/>
      <c r="I384" s="2"/>
    </row>
    <row r="385" spans="1:9" s="29" customFormat="1" ht="16.5" customHeight="1">
      <c r="A385" s="43"/>
      <c r="D385" s="2"/>
      <c r="E385" s="2"/>
      <c r="F385" s="39"/>
      <c r="G385" s="39"/>
      <c r="H385" s="2"/>
      <c r="I385" s="2"/>
    </row>
    <row r="386" spans="1:9" s="29" customFormat="1" ht="16.5" customHeight="1">
      <c r="A386" s="43"/>
      <c r="D386" s="2"/>
      <c r="E386" s="2"/>
      <c r="F386" s="39"/>
      <c r="G386" s="39"/>
      <c r="H386" s="2"/>
      <c r="I386" s="2"/>
    </row>
    <row r="387" spans="1:9" s="29" customFormat="1" ht="16.5" customHeight="1">
      <c r="A387" s="43"/>
      <c r="D387" s="2"/>
      <c r="E387" s="2"/>
      <c r="F387" s="39"/>
      <c r="G387" s="39"/>
      <c r="H387" s="2"/>
      <c r="I387" s="2"/>
    </row>
    <row r="388" spans="1:9" s="29" customFormat="1" ht="16.5" customHeight="1">
      <c r="A388" s="43"/>
      <c r="D388" s="2"/>
      <c r="E388" s="2"/>
      <c r="F388" s="39"/>
      <c r="G388" s="39"/>
      <c r="H388" s="2"/>
      <c r="I388" s="2"/>
    </row>
    <row r="389" spans="1:9" s="29" customFormat="1" ht="16.5" customHeight="1">
      <c r="A389" s="43"/>
      <c r="D389" s="2"/>
      <c r="E389" s="2"/>
      <c r="F389" s="39"/>
      <c r="G389" s="39"/>
      <c r="H389" s="2"/>
      <c r="I389" s="2"/>
    </row>
    <row r="390" spans="1:9" s="29" customFormat="1" ht="16.5" customHeight="1">
      <c r="A390" s="43"/>
      <c r="D390" s="2"/>
      <c r="E390" s="2"/>
      <c r="F390" s="39"/>
      <c r="G390" s="39"/>
      <c r="H390" s="2"/>
      <c r="I390" s="2"/>
    </row>
    <row r="391" spans="1:9" s="29" customFormat="1" ht="16.5" customHeight="1">
      <c r="A391" s="43"/>
      <c r="D391" s="2"/>
      <c r="E391" s="2"/>
      <c r="F391" s="39"/>
      <c r="G391" s="39"/>
      <c r="H391" s="2"/>
      <c r="I391" s="2"/>
    </row>
    <row r="392" spans="1:9" s="29" customFormat="1" ht="16.5" customHeight="1">
      <c r="A392" s="43"/>
      <c r="D392" s="2"/>
      <c r="E392" s="2"/>
      <c r="F392" s="39"/>
      <c r="G392" s="39"/>
      <c r="H392" s="2"/>
      <c r="I392" s="2"/>
    </row>
    <row r="393" spans="1:9" s="29" customFormat="1" ht="16.5" customHeight="1">
      <c r="A393" s="43"/>
      <c r="D393" s="2"/>
      <c r="E393" s="2"/>
      <c r="F393" s="39"/>
      <c r="G393" s="39"/>
      <c r="H393" s="2"/>
      <c r="I393" s="2"/>
    </row>
    <row r="394" spans="1:9" s="29" customFormat="1" ht="16.5" customHeight="1">
      <c r="A394" s="43"/>
      <c r="D394" s="2"/>
      <c r="E394" s="2"/>
      <c r="F394" s="39"/>
      <c r="G394" s="39"/>
      <c r="H394" s="2"/>
      <c r="I394" s="2"/>
    </row>
    <row r="395" spans="1:9" s="29" customFormat="1" ht="16.5" customHeight="1">
      <c r="A395" s="43"/>
      <c r="D395" s="2"/>
      <c r="E395" s="2"/>
      <c r="F395" s="39"/>
      <c r="G395" s="39"/>
      <c r="H395" s="2"/>
      <c r="I395" s="2"/>
    </row>
    <row r="396" spans="1:9" s="29" customFormat="1" ht="16.5" customHeight="1">
      <c r="A396" s="43"/>
      <c r="D396" s="2"/>
      <c r="E396" s="2"/>
      <c r="F396" s="39"/>
      <c r="G396" s="39"/>
      <c r="H396" s="2"/>
      <c r="I396" s="2"/>
    </row>
    <row r="397" spans="1:9" s="29" customFormat="1" ht="16.5" customHeight="1">
      <c r="A397" s="43"/>
      <c r="D397" s="2"/>
      <c r="E397" s="2"/>
      <c r="F397" s="39"/>
      <c r="G397" s="39"/>
      <c r="H397" s="2"/>
      <c r="I397" s="2"/>
    </row>
    <row r="398" spans="1:9" s="29" customFormat="1" ht="16.5" customHeight="1">
      <c r="A398" s="43"/>
      <c r="D398" s="2"/>
      <c r="E398" s="2"/>
      <c r="F398" s="39"/>
      <c r="G398" s="39"/>
      <c r="H398" s="2"/>
      <c r="I398" s="2"/>
    </row>
    <row r="399" spans="1:9" s="29" customFormat="1" ht="16.5" customHeight="1">
      <c r="A399" s="43"/>
      <c r="D399" s="2"/>
      <c r="E399" s="2"/>
      <c r="F399" s="39"/>
      <c r="G399" s="39"/>
      <c r="H399" s="2"/>
      <c r="I399" s="2"/>
    </row>
    <row r="400" spans="1:9" s="29" customFormat="1" ht="16.5" customHeight="1">
      <c r="A400" s="43"/>
      <c r="D400" s="2"/>
      <c r="E400" s="2"/>
      <c r="F400" s="39"/>
      <c r="G400" s="39"/>
      <c r="H400" s="2"/>
      <c r="I400" s="2"/>
    </row>
    <row r="401" spans="1:9" s="29" customFormat="1" ht="16.5" customHeight="1">
      <c r="A401" s="43"/>
      <c r="D401" s="2"/>
      <c r="E401" s="2"/>
      <c r="F401" s="39"/>
      <c r="G401" s="39"/>
      <c r="H401" s="2"/>
      <c r="I401" s="2"/>
    </row>
    <row r="402" spans="1:9" s="29" customFormat="1" ht="16.5" customHeight="1">
      <c r="A402" s="43"/>
      <c r="D402" s="2"/>
      <c r="E402" s="2"/>
      <c r="F402" s="39"/>
      <c r="G402" s="39"/>
      <c r="H402" s="2"/>
      <c r="I402" s="2"/>
    </row>
    <row r="403" spans="1:9" s="29" customFormat="1" ht="16.5" customHeight="1">
      <c r="A403" s="43"/>
      <c r="D403" s="2"/>
      <c r="E403" s="2"/>
      <c r="F403" s="39"/>
      <c r="G403" s="39"/>
      <c r="H403" s="2"/>
      <c r="I403" s="2"/>
    </row>
    <row r="404" spans="1:9" s="29" customFormat="1" ht="16.5" customHeight="1">
      <c r="A404" s="43"/>
      <c r="D404" s="2"/>
      <c r="E404" s="2"/>
      <c r="F404" s="39"/>
      <c r="G404" s="39"/>
      <c r="H404" s="2"/>
      <c r="I404" s="2"/>
    </row>
    <row r="405" spans="1:9" s="29" customFormat="1" ht="16.5" customHeight="1">
      <c r="A405" s="43"/>
      <c r="D405" s="2"/>
      <c r="E405" s="2"/>
      <c r="F405" s="39"/>
      <c r="G405" s="39"/>
      <c r="H405" s="2"/>
      <c r="I405" s="2"/>
    </row>
    <row r="406" spans="1:9" s="29" customFormat="1" ht="16.5" customHeight="1">
      <c r="A406" s="43"/>
      <c r="D406" s="2"/>
      <c r="E406" s="2"/>
      <c r="F406" s="39"/>
      <c r="G406" s="39"/>
      <c r="H406" s="2"/>
      <c r="I406" s="2"/>
    </row>
    <row r="407" spans="1:9" s="29" customFormat="1" ht="16.5" customHeight="1">
      <c r="A407" s="43"/>
      <c r="D407" s="2"/>
      <c r="E407" s="2"/>
      <c r="F407" s="39"/>
      <c r="G407" s="39"/>
      <c r="H407" s="2"/>
      <c r="I407" s="2"/>
    </row>
    <row r="408" spans="1:9" s="29" customFormat="1" ht="16.5" customHeight="1">
      <c r="A408" s="43"/>
      <c r="D408" s="2"/>
      <c r="E408" s="2"/>
      <c r="F408" s="39"/>
      <c r="G408" s="39"/>
      <c r="H408" s="2"/>
      <c r="I408" s="2"/>
    </row>
    <row r="409" spans="1:9" s="29" customFormat="1" ht="16.5" customHeight="1">
      <c r="A409" s="43"/>
      <c r="D409" s="2"/>
      <c r="E409" s="2"/>
      <c r="F409" s="39"/>
      <c r="G409" s="39"/>
      <c r="H409" s="2"/>
      <c r="I409" s="2"/>
    </row>
    <row r="410" spans="1:9" s="29" customFormat="1" ht="16.5" customHeight="1">
      <c r="A410" s="43"/>
      <c r="D410" s="2"/>
      <c r="E410" s="2"/>
      <c r="F410" s="39"/>
      <c r="G410" s="39"/>
      <c r="H410" s="2"/>
      <c r="I410" s="2"/>
    </row>
    <row r="411" spans="1:9" s="29" customFormat="1" ht="16.5" customHeight="1">
      <c r="A411" s="43"/>
      <c r="D411" s="2"/>
      <c r="E411" s="2"/>
      <c r="F411" s="39"/>
      <c r="G411" s="39"/>
      <c r="H411" s="2"/>
      <c r="I411" s="2"/>
    </row>
    <row r="412" spans="1:9" s="29" customFormat="1" ht="16.5" customHeight="1">
      <c r="A412" s="43"/>
      <c r="D412" s="2"/>
      <c r="E412" s="2"/>
      <c r="F412" s="39"/>
      <c r="G412" s="39"/>
      <c r="H412" s="2"/>
      <c r="I412" s="2"/>
    </row>
    <row r="413" spans="1:9" s="29" customFormat="1" ht="16.5" customHeight="1">
      <c r="A413" s="43"/>
      <c r="D413" s="2"/>
      <c r="E413" s="2"/>
      <c r="F413" s="39"/>
      <c r="G413" s="39"/>
      <c r="H413" s="2"/>
      <c r="I413" s="2"/>
    </row>
    <row r="414" spans="1:9" s="29" customFormat="1" ht="16.5" customHeight="1">
      <c r="A414" s="43"/>
      <c r="D414" s="2"/>
      <c r="E414" s="2"/>
      <c r="F414" s="39"/>
      <c r="G414" s="39"/>
      <c r="H414" s="2"/>
      <c r="I414" s="2"/>
    </row>
    <row r="415" spans="1:9" s="29" customFormat="1" ht="16.5" customHeight="1">
      <c r="A415" s="43"/>
      <c r="D415" s="2"/>
      <c r="E415" s="2"/>
      <c r="F415" s="39"/>
      <c r="G415" s="39"/>
      <c r="H415" s="2"/>
      <c r="I415" s="2"/>
    </row>
    <row r="416" spans="1:9" s="29" customFormat="1" ht="16.5" customHeight="1">
      <c r="A416" s="43"/>
      <c r="D416" s="2"/>
      <c r="E416" s="2"/>
      <c r="F416" s="39"/>
      <c r="G416" s="39"/>
      <c r="H416" s="2"/>
      <c r="I416" s="2"/>
    </row>
    <row r="417" spans="1:9" s="29" customFormat="1" ht="16.5" customHeight="1">
      <c r="A417" s="43"/>
      <c r="D417" s="2"/>
      <c r="E417" s="2"/>
      <c r="F417" s="39"/>
      <c r="G417" s="39"/>
      <c r="H417" s="2"/>
      <c r="I417" s="2"/>
    </row>
    <row r="418" spans="1:9" s="29" customFormat="1" ht="16.5" customHeight="1">
      <c r="A418" s="43"/>
      <c r="D418" s="2"/>
      <c r="E418" s="2"/>
      <c r="F418" s="39"/>
      <c r="G418" s="39"/>
      <c r="H418" s="2"/>
      <c r="I418" s="2"/>
    </row>
    <row r="419" spans="1:9" s="29" customFormat="1" ht="16.5" customHeight="1">
      <c r="A419" s="43"/>
      <c r="D419" s="2"/>
      <c r="E419" s="2"/>
      <c r="F419" s="39"/>
      <c r="G419" s="39"/>
      <c r="H419" s="2"/>
      <c r="I419" s="2"/>
    </row>
    <row r="420" spans="1:9" s="29" customFormat="1" ht="16.5" customHeight="1">
      <c r="A420" s="80"/>
      <c r="D420" s="2"/>
      <c r="E420" s="2"/>
      <c r="F420" s="39"/>
      <c r="G420" s="39"/>
      <c r="H420" s="2"/>
      <c r="I420" s="2"/>
    </row>
    <row r="421" spans="1:9" s="29" customFormat="1" ht="16.5" customHeight="1">
      <c r="A421" s="80"/>
      <c r="D421" s="2"/>
      <c r="E421" s="2"/>
      <c r="F421" s="39"/>
      <c r="G421" s="39"/>
      <c r="H421" s="2"/>
      <c r="I421" s="2"/>
    </row>
    <row r="422" spans="1:9" s="29" customFormat="1" ht="16.5" customHeight="1">
      <c r="A422" s="80"/>
      <c r="D422" s="2"/>
      <c r="E422" s="2"/>
      <c r="F422" s="39"/>
      <c r="G422" s="39"/>
      <c r="H422" s="2"/>
      <c r="I422" s="2"/>
    </row>
    <row r="423" spans="1:9" s="29" customFormat="1" ht="16.5" customHeight="1">
      <c r="A423" s="80"/>
      <c r="D423" s="2"/>
      <c r="E423" s="2"/>
      <c r="F423" s="39"/>
      <c r="G423" s="39"/>
      <c r="H423" s="2"/>
      <c r="I423" s="2"/>
    </row>
    <row r="424" spans="1:9" s="29" customFormat="1" ht="16.5" customHeight="1">
      <c r="A424" s="80"/>
      <c r="D424" s="2"/>
      <c r="E424" s="2"/>
      <c r="F424" s="39"/>
      <c r="G424" s="39"/>
      <c r="H424" s="2"/>
      <c r="I424" s="2"/>
    </row>
    <row r="425" spans="1:9" s="29" customFormat="1" ht="16.5" customHeight="1">
      <c r="A425" s="80"/>
      <c r="D425" s="2"/>
      <c r="E425" s="2"/>
      <c r="F425" s="39"/>
      <c r="G425" s="39"/>
      <c r="H425" s="2"/>
      <c r="I425" s="2"/>
    </row>
    <row r="426" spans="1:9" s="29" customFormat="1" ht="16.5" customHeight="1">
      <c r="A426" s="80"/>
      <c r="D426" s="2"/>
      <c r="E426" s="2"/>
      <c r="F426" s="39"/>
      <c r="G426" s="39"/>
      <c r="H426" s="2"/>
      <c r="I426" s="2"/>
    </row>
    <row r="427" spans="1:9" s="29" customFormat="1" ht="16.5" customHeight="1">
      <c r="A427" s="80"/>
      <c r="D427" s="2"/>
      <c r="E427" s="2"/>
      <c r="F427" s="39"/>
      <c r="G427" s="39"/>
      <c r="H427" s="2"/>
      <c r="I427" s="2"/>
    </row>
    <row r="428" spans="1:9" s="29" customFormat="1" ht="16.5" customHeight="1">
      <c r="A428" s="80"/>
      <c r="D428" s="2"/>
      <c r="E428" s="2"/>
      <c r="F428" s="39"/>
      <c r="G428" s="39"/>
      <c r="H428" s="2"/>
      <c r="I428" s="2"/>
    </row>
    <row r="429" spans="1:9" s="29" customFormat="1" ht="16.5" customHeight="1">
      <c r="A429" s="80"/>
      <c r="D429" s="2"/>
      <c r="E429" s="2"/>
      <c r="F429" s="39"/>
      <c r="G429" s="39"/>
      <c r="H429" s="2"/>
      <c r="I429" s="2"/>
    </row>
    <row r="430" spans="1:9" s="29" customFormat="1" ht="16.5" customHeight="1">
      <c r="A430" s="80"/>
      <c r="D430" s="2"/>
      <c r="E430" s="2"/>
      <c r="F430" s="39"/>
      <c r="G430" s="39"/>
      <c r="H430" s="2"/>
      <c r="I430" s="2"/>
    </row>
    <row r="431" spans="1:9" s="29" customFormat="1" ht="16.5" customHeight="1">
      <c r="A431" s="80"/>
      <c r="D431" s="2"/>
      <c r="E431" s="2"/>
      <c r="F431" s="39"/>
      <c r="G431" s="39"/>
      <c r="H431" s="2"/>
      <c r="I431" s="2"/>
    </row>
    <row r="432" spans="1:9" s="29" customFormat="1" ht="16.5" customHeight="1">
      <c r="A432" s="80"/>
      <c r="D432" s="2"/>
      <c r="E432" s="2"/>
      <c r="F432" s="39"/>
      <c r="G432" s="39"/>
      <c r="H432" s="2"/>
      <c r="I432" s="2"/>
    </row>
    <row r="433" spans="1:9" s="29" customFormat="1" ht="16.5" customHeight="1">
      <c r="A433" s="80"/>
      <c r="D433" s="2"/>
      <c r="E433" s="2"/>
      <c r="F433" s="39"/>
      <c r="G433" s="39"/>
      <c r="H433" s="2"/>
      <c r="I433" s="2"/>
    </row>
    <row r="434" spans="1:9" s="29" customFormat="1" ht="16.5" customHeight="1">
      <c r="A434" s="80"/>
      <c r="D434" s="2"/>
      <c r="E434" s="2"/>
      <c r="F434" s="39"/>
      <c r="G434" s="39"/>
      <c r="H434" s="2"/>
      <c r="I434" s="2"/>
    </row>
    <row r="435" spans="1:9" s="29" customFormat="1" ht="16.5" customHeight="1">
      <c r="A435" s="80"/>
      <c r="D435" s="2"/>
      <c r="E435" s="2"/>
      <c r="F435" s="39"/>
      <c r="G435" s="39"/>
      <c r="H435" s="2"/>
      <c r="I435" s="2"/>
    </row>
    <row r="436" spans="1:9" s="29" customFormat="1" ht="16.5" customHeight="1">
      <c r="A436" s="80"/>
      <c r="D436" s="2"/>
      <c r="E436" s="2"/>
      <c r="F436" s="39"/>
      <c r="G436" s="39"/>
      <c r="H436" s="2"/>
      <c r="I436" s="2"/>
    </row>
  </sheetData>
  <sheetProtection selectLockedCells="1" selectUnlockedCells="1"/>
  <mergeCells count="19">
    <mergeCell ref="A6:G6"/>
    <mergeCell ref="A7:G7"/>
    <mergeCell ref="B14:D14"/>
    <mergeCell ref="B15:C15"/>
    <mergeCell ref="B28:C28"/>
    <mergeCell ref="B37:E37"/>
    <mergeCell ref="B103:D104"/>
    <mergeCell ref="E103:E104"/>
    <mergeCell ref="F103:G103"/>
    <mergeCell ref="B110:D111"/>
    <mergeCell ref="E110:E111"/>
    <mergeCell ref="F110:G110"/>
    <mergeCell ref="B308:D308"/>
    <mergeCell ref="E308:G308"/>
    <mergeCell ref="B139:G139"/>
    <mergeCell ref="B144:G144"/>
    <mergeCell ref="B160:G160"/>
    <mergeCell ref="B303:D303"/>
    <mergeCell ref="E303:G303"/>
  </mergeCells>
  <printOptions/>
  <pageMargins left="0.8701388888888889" right="0.25972222222222224" top="0.34" bottom="1" header="0.5118055555555555" footer="0.24027777777777778"/>
  <pageSetup firstPageNumber="14" useFirstPageNumber="1" horizontalDpi="300" verticalDpi="300" orientation="portrait"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2012-11-13T07:48:17Z</cp:lastPrinted>
  <dcterms:modified xsi:type="dcterms:W3CDTF">2012-11-14T09:20:33Z</dcterms:modified>
  <cp:category/>
  <cp:version/>
  <cp:contentType/>
  <cp:contentStatus/>
</cp:coreProperties>
</file>