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0" yWindow="30" windowWidth="9600" windowHeight="9795" tabRatio="925" activeTab="3"/>
  </bookViews>
  <sheets>
    <sheet name="Bia BC" sheetId="1" r:id="rId1"/>
    <sheet name="BCDKT.Q3.12" sheetId="2" r:id="rId2"/>
    <sheet name="KQKD Q3.12" sheetId="3" r:id="rId3"/>
    <sheet name="LCTT Q3.12" sheetId="4" r:id="rId4"/>
    <sheet name="TMQ2.12 T5-7" sheetId="5" r:id="rId5"/>
    <sheet name="TMQ3.12 T8" sheetId="6" r:id="rId6"/>
    <sheet name="TMQ3.12 T9" sheetId="7" r:id="rId7"/>
    <sheet name="TMQ3.12.T10" sheetId="8" r:id="rId8"/>
    <sheet name="TMQ3.12.T11" sheetId="9" r:id="rId9"/>
    <sheet name="Giaitrinh" sheetId="10" r:id="rId10"/>
  </sheets>
  <definedNames>
    <definedName name="OLE_LINK1" localSheetId="4">'TMQ2.12 T5-7'!$B$33</definedName>
    <definedName name="_xlnm.Print_Area" localSheetId="1">'BCDKT.Q3.12'!$A$1:$E$118</definedName>
    <definedName name="_xlnm.Print_Area" localSheetId="9">'Giaitrinh'!$A$1:$F$30</definedName>
    <definedName name="_xlnm.Print_Area" localSheetId="2">'KQKD Q3.12'!$A$1:$G$35</definedName>
    <definedName name="_xlnm.Print_Area" localSheetId="3">'LCTT Q3.12'!$A$1:$E$48</definedName>
    <definedName name="_xlnm.Print_Area" localSheetId="5">'TMQ3.12 T8'!$A$1:$H$47</definedName>
    <definedName name="_xlnm.Print_Area" localSheetId="6">'TMQ3.12 T9'!$A$1:$F$48</definedName>
    <definedName name="_xlnm.Print_Area" localSheetId="7">'TMQ3.12.T10'!$B$1:$N$13</definedName>
    <definedName name="_xlnm.Print_Area" localSheetId="8">'TMQ3.12.T11'!$A$1:$H$43</definedName>
    <definedName name="_xlnm.Print_Titles" localSheetId="1">'BCDKT.Q3.12'!$8:$8</definedName>
    <definedName name="_xlnm.Print_Titles" localSheetId="2">'KQKD Q3.12'!$9:$9</definedName>
    <definedName name="_xlnm.Print_Titles" localSheetId="3">'LCTT Q3.12'!$9:$11</definedName>
  </definedNames>
  <calcPr fullCalcOnLoad="1"/>
</workbook>
</file>

<file path=xl/comments4.xml><?xml version="1.0" encoding="utf-8"?>
<comments xmlns="http://schemas.openxmlformats.org/spreadsheetml/2006/main">
  <authors>
    <author>Root</author>
  </authors>
  <commentList>
    <comment ref="E19" authorId="0">
      <text>
        <r>
          <rPr>
            <b/>
            <sz val="8"/>
            <rFont val="Tahoma"/>
            <family val="0"/>
          </rPr>
          <t>Root:</t>
        </r>
        <r>
          <rPr>
            <sz val="8"/>
            <rFont val="Tahoma"/>
            <family val="0"/>
          </rPr>
          <t xml:space="preserve">
tru chi phi mua sam TSCD la: 80,385tr
</t>
        </r>
      </text>
    </comment>
  </commentList>
</comments>
</file>

<file path=xl/comments7.xml><?xml version="1.0" encoding="utf-8"?>
<comments xmlns="http://schemas.openxmlformats.org/spreadsheetml/2006/main">
  <authors>
    <author>Root</author>
  </authors>
  <commentList>
    <comment ref="B6" authorId="0">
      <text>
        <r>
          <rPr>
            <b/>
            <sz val="8"/>
            <rFont val="Tahoma"/>
            <family val="0"/>
          </rPr>
          <t>Root:</t>
        </r>
        <r>
          <rPr>
            <sz val="8"/>
            <rFont val="Tahoma"/>
            <family val="0"/>
          </rPr>
          <t xml:space="preserve">
So du No DK TK2111
</t>
        </r>
      </text>
    </comment>
    <comment ref="B7" authorId="0">
      <text>
        <r>
          <rPr>
            <b/>
            <sz val="8"/>
            <rFont val="Tahoma"/>
            <family val="0"/>
          </rPr>
          <t>Root:</t>
        </r>
        <r>
          <rPr>
            <sz val="8"/>
            <rFont val="Tahoma"/>
            <family val="0"/>
          </rPr>
          <t xml:space="preserve">
PS No TK 211</t>
        </r>
      </text>
    </comment>
    <comment ref="B11" authorId="0">
      <text>
        <r>
          <rPr>
            <b/>
            <sz val="8"/>
            <rFont val="Tahoma"/>
            <family val="0"/>
          </rPr>
          <t>Root:</t>
        </r>
        <r>
          <rPr>
            <sz val="8"/>
            <rFont val="Tahoma"/>
            <family val="0"/>
          </rPr>
          <t xml:space="preserve">
PS Co TK 211
</t>
        </r>
      </text>
    </comment>
    <comment ref="B15" authorId="0">
      <text>
        <r>
          <rPr>
            <b/>
            <sz val="8"/>
            <rFont val="Tahoma"/>
            <family val="0"/>
          </rPr>
          <t>Root:</t>
        </r>
        <r>
          <rPr>
            <sz val="8"/>
            <rFont val="Tahoma"/>
            <family val="0"/>
          </rPr>
          <t xml:space="preserve">
So Du Co Dky TK214</t>
        </r>
      </text>
    </comment>
    <comment ref="F48" authorId="0">
      <text>
        <r>
          <rPr>
            <b/>
            <sz val="8"/>
            <rFont val="Tahoma"/>
            <family val="0"/>
          </rPr>
          <t>Root:</t>
        </r>
        <r>
          <rPr>
            <sz val="8"/>
            <rFont val="Tahoma"/>
            <family val="0"/>
          </rPr>
          <t xml:space="preserve">
Gia tri nay bang gia tri con lai trong bang tinh KH TSCD</t>
        </r>
      </text>
    </comment>
    <comment ref="F24" authorId="0">
      <text>
        <r>
          <rPr>
            <b/>
            <sz val="8"/>
            <rFont val="Tahoma"/>
            <family val="0"/>
          </rPr>
          <t>Root:</t>
        </r>
        <r>
          <rPr>
            <sz val="8"/>
            <rFont val="Tahoma"/>
            <family val="0"/>
          </rPr>
          <t xml:space="preserve">
Gtri nay bang gia tri con lai trong bang tinh Kh TSCD
</t>
        </r>
      </text>
    </comment>
  </commentList>
</comments>
</file>

<file path=xl/comments8.xml><?xml version="1.0" encoding="utf-8"?>
<comments xmlns="http://schemas.openxmlformats.org/spreadsheetml/2006/main">
  <authors>
    <author>User</author>
  </authors>
  <commentList>
    <comment ref="J3" authorId="0">
      <text>
        <r>
          <rPr>
            <b/>
            <sz val="8"/>
            <rFont val="Tahoma"/>
            <family val="0"/>
          </rPr>
          <t>User:</t>
        </r>
        <r>
          <rPr>
            <sz val="8"/>
            <rFont val="Tahoma"/>
            <family val="0"/>
          </rPr>
          <t xml:space="preserve">
</t>
        </r>
        <r>
          <rPr>
            <sz val="12"/>
            <rFont val=".VnArial Narrow"/>
            <family val="2"/>
          </rPr>
          <t>Quü dù tr÷ bæ xung vèn diÒu lÖ</t>
        </r>
      </text>
    </comment>
    <comment ref="D8" authorId="0">
      <text>
        <r>
          <rPr>
            <b/>
            <sz val="8"/>
            <rFont val="Tahoma"/>
            <family val="0"/>
          </rPr>
          <t>User:</t>
        </r>
        <r>
          <rPr>
            <sz val="8"/>
            <rFont val="Tahoma"/>
            <family val="0"/>
          </rPr>
          <t xml:space="preserve">
Chi phi phat hanh them CP</t>
        </r>
      </text>
    </comment>
  </commentList>
</comments>
</file>

<file path=xl/sharedStrings.xml><?xml version="1.0" encoding="utf-8"?>
<sst xmlns="http://schemas.openxmlformats.org/spreadsheetml/2006/main" count="883" uniqueCount="679">
  <si>
    <t xml:space="preserve">   6. Chi phÝ ph¶i tr¶                                                                              </t>
  </si>
  <si>
    <t xml:space="preserve">316     </t>
  </si>
  <si>
    <t xml:space="preserve">V.17      </t>
  </si>
  <si>
    <t xml:space="preserve">   7. Ph¶i tr¶ néi bé                                                                               </t>
  </si>
  <si>
    <t xml:space="preserve">317     </t>
  </si>
  <si>
    <t xml:space="preserve">   8. Ph¶i tr¶ theo tiÕn ®é kÕ ho¹ch hîp ®ång x©y dùng                                              </t>
  </si>
  <si>
    <t xml:space="preserve">318     </t>
  </si>
  <si>
    <t xml:space="preserve">   9. C¸c kho¶n ph¶i tr¶, ph¶i nép ng¾n h¹n kh¸c                                                    </t>
  </si>
  <si>
    <t xml:space="preserve">319     </t>
  </si>
  <si>
    <t xml:space="preserve">V.18      </t>
  </si>
  <si>
    <t xml:space="preserve">   10. Dù phßng ph¶i tr¶ ng¾n h¹n                                                                   </t>
  </si>
  <si>
    <t xml:space="preserve">320     </t>
  </si>
  <si>
    <t xml:space="preserve">II. Nî dµi h¹n                                                                                      </t>
  </si>
  <si>
    <t xml:space="preserve">   1. Ph¶i tr¶ dµi h¹n ng­êi b¸n                                                                    </t>
  </si>
  <si>
    <t xml:space="preserve">331     </t>
  </si>
  <si>
    <t xml:space="preserve">   2. Ph¶i tr¶ dµi h¹n néi bé                                                                       </t>
  </si>
  <si>
    <t xml:space="preserve">332     </t>
  </si>
  <si>
    <t xml:space="preserve">V.19      </t>
  </si>
  <si>
    <t xml:space="preserve">   3. Ph¶i tr¶ dµi h¹n kh¸c                                                                         </t>
  </si>
  <si>
    <t xml:space="preserve">333     </t>
  </si>
  <si>
    <t xml:space="preserve">   4. Vay vµ nî dµi h¹n                                                                             </t>
  </si>
  <si>
    <t xml:space="preserve">334     </t>
  </si>
  <si>
    <r>
      <t>Cổ tức, lợi nhuận được chia được ghi nhận khi</t>
    </r>
    <r>
      <rPr>
        <sz val="11"/>
        <color indexed="12"/>
        <rFont val="Times New Roman"/>
        <family val="1"/>
      </rPr>
      <t xml:space="preserve"> </t>
    </r>
    <r>
      <rPr>
        <sz val="11"/>
        <rFont val="Times New Roman"/>
        <family val="1"/>
      </rPr>
      <t>Công ty</t>
    </r>
    <r>
      <rPr>
        <sz val="11"/>
        <color indexed="12"/>
        <rFont val="Times New Roman"/>
        <family val="1"/>
      </rPr>
      <t xml:space="preserve"> </t>
    </r>
    <r>
      <rPr>
        <sz val="11"/>
        <rFont val="Times New Roman"/>
        <family val="1"/>
      </rPr>
      <t>được quyền nhận cổ tức hoặc được quyền nhận lợi nhuận từ việc góp vốn.</t>
    </r>
  </si>
  <si>
    <t xml:space="preserve">V.20      </t>
  </si>
  <si>
    <t xml:space="preserve">   5. ThuÕ  thu nhËp ho·n l¹i ph¶i tr¶                                                              </t>
  </si>
  <si>
    <t xml:space="preserve">335     </t>
  </si>
  <si>
    <t xml:space="preserve">   6. Dù phßng trî cÊp mÊt viÖc lµm                                                                 </t>
  </si>
  <si>
    <t xml:space="preserve">336     </t>
  </si>
  <si>
    <t>UBCKNN</t>
  </si>
  <si>
    <t xml:space="preserve">   7. Dù phßng ph¶i tr¶ dµi h¹n                                                                     </t>
  </si>
  <si>
    <t xml:space="preserve">337     </t>
  </si>
  <si>
    <t xml:space="preserve">B. Vèn chñ së h÷u (400=410+430)                                                                     </t>
  </si>
  <si>
    <t xml:space="preserve">I. Vèn chñ së h÷u                                                                                   </t>
  </si>
  <si>
    <t xml:space="preserve">410     </t>
  </si>
  <si>
    <t xml:space="preserve">V.22      </t>
  </si>
  <si>
    <t xml:space="preserve">   1. Vèn ®Çu t­ cña chñ së h÷u                                                                     </t>
  </si>
  <si>
    <t xml:space="preserve">411     </t>
  </si>
  <si>
    <t xml:space="preserve">   2. ThÆng d­ vèn cæ phÇn                                                                          </t>
  </si>
  <si>
    <t xml:space="preserve">412     </t>
  </si>
  <si>
    <t xml:space="preserve">   3. Vèn kh¸c cña chñ së h÷u                                                                       </t>
  </si>
  <si>
    <t xml:space="preserve">413     </t>
  </si>
  <si>
    <t xml:space="preserve">   4. Cæ phiÕu quü                                                                                  </t>
  </si>
  <si>
    <t xml:space="preserve">414     </t>
  </si>
  <si>
    <t xml:space="preserve">   5. Chªnh lÖch ®¸nh gi¸ l¹i tµi s¶n                                                               </t>
  </si>
  <si>
    <t xml:space="preserve">415     </t>
  </si>
  <si>
    <t xml:space="preserve">   6. Chªnh lÖch tû gi¸ hèi ®o¸i                                                                    </t>
  </si>
  <si>
    <t xml:space="preserve">416     </t>
  </si>
  <si>
    <t xml:space="preserve">   7. Quü ®Çu t­ ph¸t triÓn                                                                         </t>
  </si>
  <si>
    <t xml:space="preserve">417     </t>
  </si>
  <si>
    <t xml:space="preserve">   8. Quü dù phßng tµi chÝnh                                                                        </t>
  </si>
  <si>
    <t xml:space="preserve">418     </t>
  </si>
  <si>
    <t xml:space="preserve">   9. Quü kh¸c thuéc vèn chñ së h÷u                                                                 </t>
  </si>
  <si>
    <t xml:space="preserve">419     </t>
  </si>
  <si>
    <t xml:space="preserve">  10. Lîi nhuËn sau thuÕ ch­a ph©n phèi                                                             </t>
  </si>
  <si>
    <t xml:space="preserve">420     </t>
  </si>
  <si>
    <t xml:space="preserve">  11. Nguån vèn ®Çu t­ x©y dùng c¬ b¶n                                                              </t>
  </si>
  <si>
    <t xml:space="preserve">421     </t>
  </si>
  <si>
    <r>
      <t xml:space="preserve">Ngµnh nghÒ kinh doanh : </t>
    </r>
    <r>
      <rPr>
        <sz val="11"/>
        <rFont val=".VnTime"/>
        <family val="2"/>
      </rPr>
      <t>S¶n xuÊt kinh doanh bao b× c¸c lo¹i vµ s¶n phÈm tõ nhùa, giÊy</t>
    </r>
  </si>
  <si>
    <t xml:space="preserve">II. Nguån kinh phÝ vµ quü kh¸c                                                                      </t>
  </si>
  <si>
    <t xml:space="preserve">432     </t>
  </si>
  <si>
    <t xml:space="preserve">V.23      </t>
  </si>
  <si>
    <t xml:space="preserve">433     </t>
  </si>
  <si>
    <t xml:space="preserve">          Tæng céng nguån vèn (440=300+400)                                                         </t>
  </si>
  <si>
    <t xml:space="preserve">   1. Tµi s¶n thuª ngoµi                                                                            </t>
  </si>
  <si>
    <t xml:space="preserve">        </t>
  </si>
  <si>
    <t xml:space="preserve">V.24      </t>
  </si>
  <si>
    <t xml:space="preserve">   2. VËt t­, hµng ho¸ gi÷ hé, nhËn gia c«ng                                                        </t>
  </si>
  <si>
    <t>PS TK632</t>
  </si>
  <si>
    <t xml:space="preserve">   3. Hµng ho¸ nhËn b¸n hé, nhËn  ký göi, ký c­îc                                                   </t>
  </si>
  <si>
    <t>Sè : 194 /BBS-PTV.12</t>
  </si>
  <si>
    <t xml:space="preserve">   4. Nî khã ®ßi ®· xö lý                                                                           </t>
  </si>
  <si>
    <t>Së GDCK Hµ Néi</t>
  </si>
  <si>
    <t>Céng hoµ x· héi chñ nghÜa ViÖt Nam</t>
  </si>
  <si>
    <t>§éc lËp - Tù do - H¹nh phóc</t>
  </si>
  <si>
    <t>KÝnh göi :</t>
  </si>
  <si>
    <t>N¬i göi :</t>
  </si>
  <si>
    <t xml:space="preserve"> - Nh­ kÝnh göi</t>
  </si>
  <si>
    <t xml:space="preserve"> - L­u VT.</t>
  </si>
  <si>
    <t xml:space="preserve">  Ng­êi lËp biÓu                                    KÕ to¸n tr­ëng</t>
  </si>
  <si>
    <t>Ng­êi lËp biÓu</t>
  </si>
  <si>
    <t xml:space="preserve">    Ng­êi lËp biÓu                                    KÕ to¸n tr­ëng</t>
  </si>
  <si>
    <t>Vèn kh¸c</t>
  </si>
  <si>
    <t>Tæng c«ng ty c«ng nghiÖp xi m¨ng viÖt nam</t>
  </si>
  <si>
    <t xml:space="preserve">6. Dù to¸n chi sù nghiÖp, dù ¸n                                                                  </t>
  </si>
  <si>
    <t xml:space="preserve">   5. Ngo¹i tÖ c¸c lo¹i                                                                             </t>
  </si>
  <si>
    <t>KÕ to¸n tr­ëng</t>
  </si>
  <si>
    <t>Gi¸m ®èc</t>
  </si>
  <si>
    <t>Bïi Huy Hång</t>
  </si>
  <si>
    <t>MÉu sè B 02 - DN</t>
  </si>
  <si>
    <t>M·</t>
  </si>
  <si>
    <t>ThuyÕt</t>
  </si>
  <si>
    <t>Quý 4</t>
  </si>
  <si>
    <t>sè</t>
  </si>
  <si>
    <t>minh</t>
  </si>
  <si>
    <t xml:space="preserve"> 1. Doanh thu b¸n hµng vµ cung cÊp dÞch vô                                                      </t>
  </si>
  <si>
    <t xml:space="preserve">01      </t>
  </si>
  <si>
    <t xml:space="preserve">VI.25     </t>
  </si>
  <si>
    <t xml:space="preserve"> 2. C¸c kho¶n gi¶m trõ doanh thu                                                                </t>
  </si>
  <si>
    <t xml:space="preserve">02      </t>
  </si>
  <si>
    <t xml:space="preserve"> 3. Doanh thu thuÇn vÒ b¸n hµng vµ cung cÊp dÞch vô (10=01- 02)                                 </t>
  </si>
  <si>
    <t xml:space="preserve">10      </t>
  </si>
  <si>
    <t xml:space="preserve"> 4. Gi¸ vèn hµng b¸n                                                                            </t>
  </si>
  <si>
    <t xml:space="preserve">11      </t>
  </si>
  <si>
    <t xml:space="preserve">VI.27     </t>
  </si>
  <si>
    <t xml:space="preserve"> 5. Lîi nhuËn gép vÒ b¸n hµng vµ cung cÊp dÞch vô (20=10-11)                                    </t>
  </si>
  <si>
    <t xml:space="preserve">20      </t>
  </si>
  <si>
    <t xml:space="preserve"> 6. Doanh thu ho¹t ®éng tµi chÝnh                                                               </t>
  </si>
  <si>
    <t xml:space="preserve">21      </t>
  </si>
  <si>
    <t xml:space="preserve">VI.26     </t>
  </si>
  <si>
    <t xml:space="preserve"> 7. Chi phÝ tµi chÝnh                                                                           </t>
  </si>
  <si>
    <t xml:space="preserve">22      </t>
  </si>
  <si>
    <t xml:space="preserve">VI.28     </t>
  </si>
  <si>
    <t xml:space="preserve"> - Trong ®ã: Chi phÝ l·i vay                                                                    </t>
  </si>
  <si>
    <t xml:space="preserve">23      </t>
  </si>
  <si>
    <t xml:space="preserve"> 8. Chi phÝ b¸n hµng                                                                            </t>
  </si>
  <si>
    <t xml:space="preserve">24      </t>
  </si>
  <si>
    <t xml:space="preserve"> 9. Chi phÝ qu¶n lý doanh nghiÖp                                                                </t>
  </si>
  <si>
    <t xml:space="preserve">25      </t>
  </si>
  <si>
    <t>TK 138 + TK 141 + TK144</t>
  </si>
  <si>
    <t>H§QT + Ban gi¸m ®èc</t>
  </si>
  <si>
    <t>8/</t>
  </si>
  <si>
    <t>Ng©n hµng</t>
  </si>
  <si>
    <t>Nam §Þnh, ngµy 15 th¸ng 10 n¨m 2012</t>
  </si>
  <si>
    <t xml:space="preserve">    Néi dung gi¶i tr×nh: Lîi nhuËn sau thuÕ quý 3/2012 t¨ng cã nguyªn nh©n chÝnh lµ chi phÝ tµi chÝnh gi¶m, gi¸ nguyªn vËt liÖu gi¶m, chi phÝ söa ch÷a, phÝ t­ vÊn ... ®Òu gi¶m. V× vËy lµm cho lîi nhuËn sau thuÕ quý 3/2012 t¨ng 79% so víi cïng kú n¨m tr­íc.</t>
  </si>
  <si>
    <t>TK 315</t>
  </si>
  <si>
    <t>ThÆng d­ vèn</t>
  </si>
  <si>
    <t xml:space="preserve"> </t>
  </si>
  <si>
    <t>PS cã TK421/N 911</t>
  </si>
  <si>
    <t xml:space="preserve">PS Nî  TK421/Cã 911-  TiÒn cæ tøc( gi¶m kh¸c), </t>
  </si>
  <si>
    <t>PS Nî 421/CãTK353,414,415,418 ( TrÝch c¸c quü tõ LN)</t>
  </si>
  <si>
    <t>PS Nî TK6351,6352</t>
  </si>
  <si>
    <t>Cuèi Trang 15</t>
  </si>
  <si>
    <t>Ng¾n vµ dµi h¹n</t>
  </si>
  <si>
    <t xml:space="preserve"> 10. Lîi nhuËn thuÇn tõ ho¹t ®éng KD {30=20+(21-22)-(24+25)}                            </t>
  </si>
  <si>
    <t xml:space="preserve">30      </t>
  </si>
  <si>
    <t xml:space="preserve"> 11. Thu nhËp kh¸c                                                                              </t>
  </si>
  <si>
    <t xml:space="preserve">31      </t>
  </si>
  <si>
    <t>Quý 1</t>
  </si>
  <si>
    <t xml:space="preserve"> 12. Chi phÝ kh¸c                                                                               </t>
  </si>
  <si>
    <t xml:space="preserve">32      </t>
  </si>
  <si>
    <t>Quý 2</t>
  </si>
  <si>
    <t xml:space="preserve"> 13. Lîi nhuËn kh¸c (40=31-32)                                                                  </t>
  </si>
  <si>
    <t xml:space="preserve">40      </t>
  </si>
  <si>
    <t>Quý 3</t>
  </si>
  <si>
    <t xml:space="preserve"> 14. Tæng lîi nhuËn kÕ to¸n tr­íc thuÕ (50=30+40)                                               </t>
  </si>
  <si>
    <r>
      <t xml:space="preserve">H×nh thøc kÕ to¸n ¸p dông : </t>
    </r>
    <r>
      <rPr>
        <sz val="11"/>
        <rFont val=".VnTime"/>
        <family val="2"/>
      </rPr>
      <t>NhËt ký chung trªn m¸y tÝnh</t>
    </r>
  </si>
  <si>
    <t>Cổ phiếu quỹ là cổ phiếu do Công ty phát hành và sau đó mua lại. Cổ phiếu quỹ được ghi nhận theo giá trị thực tế và trình bày trên Bảng Cân đối kế toán là một khoản ghi giảm vốn chủ sở hữu.</t>
  </si>
  <si>
    <t>C¸ch tÝnh</t>
  </si>
  <si>
    <t>TK 111</t>
  </si>
  <si>
    <t>TK 112</t>
  </si>
  <si>
    <t>TK 157</t>
  </si>
  <si>
    <t>TK 155</t>
  </si>
  <si>
    <t>TK 152</t>
  </si>
  <si>
    <t>TK 153</t>
  </si>
  <si>
    <t>TK 242</t>
  </si>
  <si>
    <t>TK 311</t>
  </si>
  <si>
    <t>TK 333</t>
  </si>
  <si>
    <t>TK 338</t>
  </si>
  <si>
    <t>TK 411</t>
  </si>
  <si>
    <t xml:space="preserve">50      </t>
  </si>
  <si>
    <t xml:space="preserve"> 15. Chi phÝ thuÕ TNDN hiÖn hµnh                                                                </t>
  </si>
  <si>
    <t xml:space="preserve">51      </t>
  </si>
  <si>
    <t xml:space="preserve">VI.30     </t>
  </si>
  <si>
    <t xml:space="preserve"> 16. Chi phÝ thuÕ TNDN ho·n l¹i                                                                 </t>
  </si>
  <si>
    <t xml:space="preserve">52      </t>
  </si>
  <si>
    <t xml:space="preserve"> 17. Lîi nhuËn sau thuÕ thu nhËp doanh nghiÖp(60=50-51-52)                                      </t>
  </si>
  <si>
    <t xml:space="preserve">60      </t>
  </si>
  <si>
    <t xml:space="preserve"> 18. L·i c¬ b¶n trªn cæ phiÕu                                                                   </t>
  </si>
  <si>
    <t xml:space="preserve">70      </t>
  </si>
  <si>
    <t>%</t>
  </si>
  <si>
    <t xml:space="preserve">Bïi Huy Hång  </t>
  </si>
  <si>
    <t xml:space="preserve">MÉu sè B 03 - DN             </t>
  </si>
  <si>
    <t>(Theo ph­¬ng ph¸p trùc tiÕp )</t>
  </si>
  <si>
    <t>Lòy kÕ tõ ®Çu n¨m ®Õn cuèi quý nµy</t>
  </si>
  <si>
    <t xml:space="preserve">I. L­u chuyÓn tiÒn tõ ho¹t ®éng kinh doanh                      </t>
  </si>
  <si>
    <t xml:space="preserve">  1. TiÒn thu b¸n hµng, cung cÊp dÞch vô vµ doanh thu kh¸c      </t>
  </si>
  <si>
    <t xml:space="preserve">  2. TiÒn chi tr¶ cho ng­êi cung cÊp hµng hãa vµ dÞch vô        </t>
  </si>
  <si>
    <t>6. Néi dung cña th«ng tin c«ng bè:</t>
  </si>
  <si>
    <t>Gi¶i tr×nh lîi nhuËn sau thuÕ t¨ng 79%</t>
  </si>
  <si>
    <t xml:space="preserve">  3. TiÒn chi tr¶ cho ng­êi lao ®éng                            </t>
  </si>
  <si>
    <t xml:space="preserve">03      </t>
  </si>
  <si>
    <t xml:space="preserve">  4. TiÒn chi tr¶ l·i vay                                       </t>
  </si>
  <si>
    <t xml:space="preserve">04      </t>
  </si>
  <si>
    <t xml:space="preserve">  5. TiÒn chi nép thuÕ thu nhËp doanh nghiÖp                    </t>
  </si>
  <si>
    <t xml:space="preserve">05      </t>
  </si>
  <si>
    <t xml:space="preserve">  6. TiÒn thu kh¸c tõ ho¹t ®éng kinh doanh                      </t>
  </si>
  <si>
    <t>Cét tæng Ph¶i = VCSH Môc B BC§KT</t>
  </si>
  <si>
    <t>Cét Tæng Céng</t>
  </si>
  <si>
    <t xml:space="preserve">06      </t>
  </si>
  <si>
    <t xml:space="preserve">  7. TiÒn chi kh¸c cho ho¹t ®éng s¶n xuÊt kinh doanh            </t>
  </si>
  <si>
    <t xml:space="preserve">07      </t>
  </si>
  <si>
    <t xml:space="preserve"> L­u chuyÓn tiÒn thuÇn tõ ho¹t ®éng kinh doanh                  </t>
  </si>
  <si>
    <t xml:space="preserve">II. L­u chuyÓn tiÒn tõ ho¹t ®éng ®Çu t­                         </t>
  </si>
  <si>
    <t xml:space="preserve">  1. TiÒn chi ®Ó mua s¾m, x©y dùng TSC§ vµ c¸c TS dµi h¹n kh¸c  </t>
  </si>
  <si>
    <t xml:space="preserve">  2. TiÒn thu tõ t/lý, nh­îng b¸n TSC§ vµ c¸c TS dµi h¹n kh¸c   </t>
  </si>
  <si>
    <t xml:space="preserve">  3. TiÒn chi cho vay, mua c¸c c«ng cô nî cña ®¬n vÞ kh¸c       </t>
  </si>
  <si>
    <t xml:space="preserve">  4.TiÒn thu håi cho vay, b¸n l¹i c¸c c«ng cô nî cña ®¬n vÞ kh¸c</t>
  </si>
  <si>
    <t xml:space="preserve">  5. TiÒn chi ®Çu t­ gãp vèn vµo ®¬n vÞ kh¸c                    </t>
  </si>
  <si>
    <t xml:space="preserve">  6. TiÒn thu håi ®Çu t­ gãp vèn vµo ®¬n vÞ kh¸c                </t>
  </si>
  <si>
    <t xml:space="preserve">26      </t>
  </si>
  <si>
    <t xml:space="preserve">  7. TiÒn thu l·i cho vay, cæ tøc vµ lîi nhuËn ®­îc chia        </t>
  </si>
  <si>
    <t xml:space="preserve">27      </t>
  </si>
  <si>
    <t xml:space="preserve"> L­u chuyÓn tiÒn thuÇn tõ ho¹t ®éng ®Çu t­                      </t>
  </si>
  <si>
    <t xml:space="preserve">III. L­u chuyÓn tiÒn tõ ho¹t ®éng tµi chÝnh                     </t>
  </si>
  <si>
    <t xml:space="preserve">  1. TiÒn thu tõ ph¸t hµnh cæ phiÕu, nhËn vèn gãp cña chñ së h÷u</t>
  </si>
  <si>
    <t xml:space="preserve">  2. TiÒn chi tr¶ v/gãp cho c¸c CSH, mua l¹i CP cña DN ®· p/hµnh</t>
  </si>
  <si>
    <t>BHXH, BHYT</t>
  </si>
  <si>
    <t xml:space="preserve">  3.  TiÒn vay ng¾n h¹n, dµi h¹n nhËn ®­îc                      </t>
  </si>
  <si>
    <t xml:space="preserve">33      </t>
  </si>
  <si>
    <t xml:space="preserve">  4. TiÒn chi tr¶ nî gèc vay                                    </t>
  </si>
  <si>
    <t xml:space="preserve">34      </t>
  </si>
  <si>
    <t xml:space="preserve">  5. TiÒn chi tr¶ nî thuª tµi chÝnh                             </t>
  </si>
  <si>
    <t xml:space="preserve">35      </t>
  </si>
  <si>
    <t xml:space="preserve">  6. Cæ tøc, lîi nhuËn ®· tr¶ cho chñ së h÷u                    </t>
  </si>
  <si>
    <t xml:space="preserve">36      </t>
  </si>
  <si>
    <t xml:space="preserve">L­u chuyÓn tiÒn thuÇn tõ ho¹t ®éng tµi chÝnh                    </t>
  </si>
  <si>
    <t>Sè d­ cuèi BC§PS</t>
  </si>
  <si>
    <t>Trang 11 phÇn TM n¨m</t>
  </si>
  <si>
    <t>®Ó cuèi n¨m HT vµo Quý 4</t>
  </si>
  <si>
    <t xml:space="preserve">L­u chuyÓn tiÒn thuÇn trong kú (50=20+30+40)                    </t>
  </si>
  <si>
    <t xml:space="preserve">TiÒn vµ t­¬ng ®­¬ng tiÒn ®Çu kú                                 </t>
  </si>
  <si>
    <t xml:space="preserve">61      </t>
  </si>
  <si>
    <t xml:space="preserve">Sè d­ cuèi quý          </t>
  </si>
  <si>
    <t xml:space="preserve">Gi¸ trÞ hao mßn lòy kÕ </t>
  </si>
  <si>
    <t xml:space="preserve">TiÒn vµ t­¬ng ®­¬ng tiÒn cuèi kú (70 = 50+60+61)                </t>
  </si>
  <si>
    <r>
      <t>N¬i göi</t>
    </r>
    <r>
      <rPr>
        <sz val="10"/>
        <rFont val=".VnTime"/>
        <family val="2"/>
      </rPr>
      <t xml:space="preserve"> : </t>
    </r>
  </si>
  <si>
    <t>Sè d­ ®Çu quý</t>
  </si>
  <si>
    <t>T¨ng vèn trong quý</t>
  </si>
  <si>
    <t>L·i trong quý</t>
  </si>
  <si>
    <t>Gi¶m vèn trong quý</t>
  </si>
  <si>
    <t>Lç trong quý</t>
  </si>
  <si>
    <t>Sè d­ cuèi quý</t>
  </si>
  <si>
    <t xml:space="preserve"> - §Çu t­ XDCB h.thµnh</t>
  </si>
  <si>
    <t xml:space="preserve"> - ChuyÓn sang B§S ®.t­</t>
  </si>
  <si>
    <t xml:space="preserve"> - T¨ng kh¸c</t>
  </si>
  <si>
    <t xml:space="preserve"> - Thanh lý, nh­îng b¸n</t>
  </si>
  <si>
    <t xml:space="preserve"> - Gi¶m kh¸c</t>
  </si>
  <si>
    <t xml:space="preserve"> - KhÊu hao trong kú</t>
  </si>
  <si>
    <t>ThuÕ TNDN</t>
  </si>
  <si>
    <t xml:space="preserve">Km2 - §­êng V¨n Cao - Thµnh phè Nam §Þnh </t>
  </si>
  <si>
    <t>I</t>
  </si>
  <si>
    <t>§Æc ®iÓm ho¹t ®éng cña doanh nghiÖp</t>
  </si>
  <si>
    <t>H×nh thøc së h÷u vèn :</t>
  </si>
  <si>
    <t>II</t>
  </si>
  <si>
    <t xml:space="preserve">Chi phÝ tr¶ tr­íc dµi h¹n </t>
  </si>
  <si>
    <t>III</t>
  </si>
  <si>
    <t>TiÒn vµ c¸c kho¶n t­¬ng ®­¬ng tiÒn ( ®ång )</t>
  </si>
  <si>
    <t>TiÒn mÆt t¹i quü</t>
  </si>
  <si>
    <t xml:space="preserve">TiÒn göi ng©n hµng </t>
  </si>
  <si>
    <t>TiÒn ®ang chuyÓn</t>
  </si>
  <si>
    <t>Hµng tån kho ( ®ång )</t>
  </si>
  <si>
    <t>Nguyªn liÖu, vËt liÖu tån kho</t>
  </si>
  <si>
    <t>C«ng cô dông cô trong kho</t>
  </si>
  <si>
    <t xml:space="preserve">Chi phÝ SXKD dë dang </t>
  </si>
  <si>
    <t>Thµnh phÈm tån kho</t>
  </si>
  <si>
    <t xml:space="preserve">Hµng göi ®i b¸n </t>
  </si>
  <si>
    <t>Kho¶n môc</t>
  </si>
  <si>
    <t>Tæng céng</t>
  </si>
  <si>
    <t xml:space="preserve">Gi¸ trÞ hao mßn lòy kÕ                                                                          </t>
  </si>
  <si>
    <t>Chi phí đi vay được ghi nhận vào chi phí SX KD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</si>
  <si>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Chi phÝ tr¶ tr­íc dµi h¹n CCDC</t>
  </si>
  <si>
    <t xml:space="preserve">Vay vµ nî ng¾n h¹n </t>
  </si>
  <si>
    <t xml:space="preserve">Vay ng¾n h¹n </t>
  </si>
  <si>
    <t>Nî dµi h¹n ®Õn h¹n tr¶</t>
  </si>
  <si>
    <t xml:space="preserve">ThuÕ vµ c¸c kho¶n ph¶i nép nhµ n­íc </t>
  </si>
  <si>
    <t>ThuÕ GTGT</t>
  </si>
  <si>
    <t>ThuÕ TN c¸ nh©n</t>
  </si>
  <si>
    <t xml:space="preserve">C¸c lo¹i thuÕ kh¸c </t>
  </si>
  <si>
    <t>C¸c kho¶n ph¶i tr¶, ph¶i nép ng¾n h¹n kh¸c :</t>
  </si>
  <si>
    <t>Kinh phÝ c«ng ®oµn</t>
  </si>
  <si>
    <t>3383+3384+3389</t>
  </si>
  <si>
    <t>Cæ tøc ph¶i tr¶</t>
  </si>
  <si>
    <t xml:space="preserve">C¸c kho¶n ph¶i tr¶ , ph¶i nép kh¸c </t>
  </si>
  <si>
    <t xml:space="preserve">Nguån vèn kinh doanh </t>
  </si>
  <si>
    <t xml:space="preserve">Vèn ®iÒu lÖ </t>
  </si>
  <si>
    <t>Chi tiÕt vèn ®Çu t­ cña chñ së h÷u :</t>
  </si>
  <si>
    <t>Vèn ®Çu t­ cña nhµ n­íc</t>
  </si>
  <si>
    <t xml:space="preserve">   8. Doanh thu ch­a thùc hiÖn ®­îc                                                                </t>
  </si>
  <si>
    <t xml:space="preserve">   9. Quü ph¸t triÓn khoa häc vµ c«ng nghÖ                                                                </t>
  </si>
  <si>
    <t xml:space="preserve">338     </t>
  </si>
  <si>
    <t xml:space="preserve">339     </t>
  </si>
  <si>
    <t xml:space="preserve">  12. Quü hç trî s¾p xÕp doanh nghiÖp                                                              </t>
  </si>
  <si>
    <t xml:space="preserve">422     </t>
  </si>
  <si>
    <t xml:space="preserve">   7. Nguån vèn khÊu hao c¬ b¶n hiÖn cã                                                                  </t>
  </si>
  <si>
    <r>
      <t xml:space="preserve"> </t>
    </r>
    <r>
      <rPr>
        <sz val="10"/>
        <rFont val=".VnTimeH"/>
        <family val="2"/>
      </rPr>
      <t xml:space="preserve"> ¶</t>
    </r>
    <r>
      <rPr>
        <sz val="10"/>
        <rFont val=".VnTime"/>
        <family val="2"/>
      </rPr>
      <t xml:space="preserve">nh h­ëng cña thay ®æi tû gi¸ hèi ®o¸i quy ®æi ngo¹i tÖ       </t>
    </r>
  </si>
  <si>
    <t xml:space="preserve">Vèn gãp cña c¸c cæ ®«ng </t>
  </si>
  <si>
    <t xml:space="preserve">Cæ phiÕu </t>
  </si>
  <si>
    <t xml:space="preserve">     + Cæ phiÕu ­u ®·i</t>
  </si>
  <si>
    <t>Nguån vèn kinh doanh: Vèn gãp</t>
  </si>
  <si>
    <t>Nguån vèn KD : ThÆng d­ vèn cæ phÇn</t>
  </si>
  <si>
    <t>Nguån vèn kinh doanh: Vèn kh¸c</t>
  </si>
  <si>
    <t>Chªnh lÖch ®¸nh gi¸ l¹i tµi s¶n</t>
  </si>
  <si>
    <t>Chªnh lÖch tû gi¸</t>
  </si>
  <si>
    <t>Quü  ®Çu t­ ph¸t triÓn</t>
  </si>
  <si>
    <t>Quü dù phßng tµi chÝnh</t>
  </si>
  <si>
    <t>C¸c quü kh¸c thuéc vèn chñ së h÷u</t>
  </si>
  <si>
    <t>Cæ phiÕu quü</t>
  </si>
  <si>
    <t>Lîi nhuËn ch­a ph©n phèi</t>
  </si>
  <si>
    <t>Cæ ®«ng chÝnh cña C«ng ty lµ Tæng c«ng ty c«ng nghiÖp xi m¨ng ViÖt Nam, n¾m gi÷ 55,6% cæ phÇn.</t>
  </si>
  <si>
    <t>Nguån vèn ®Çu t­ XDCB</t>
  </si>
  <si>
    <t>X50</t>
  </si>
  <si>
    <t>X60</t>
  </si>
  <si>
    <t>X65</t>
  </si>
  <si>
    <t>X70</t>
  </si>
  <si>
    <t>T¨ng kh¸c</t>
  </si>
  <si>
    <t>X75</t>
  </si>
  <si>
    <t>X80</t>
  </si>
  <si>
    <t>Chi phÝ tµi chÝnh</t>
  </si>
  <si>
    <t>L·i tiÒn vay</t>
  </si>
  <si>
    <t>L·i tiÒn göi</t>
  </si>
  <si>
    <t>Chi phÝ tµi chÝnh kh¸c</t>
  </si>
  <si>
    <t>Chi phÝ thuÕ TNDN hiÖn hµnh</t>
  </si>
  <si>
    <t>Chi phÝ thuÕ TNDN tÝnh trªn thu nhËp chÞu thuÕ n¨m hiÖn hµnh</t>
  </si>
  <si>
    <t xml:space="preserve">§iÒu chØnh chi phÝ thuÕ TNDN cña c¸c n¨m tr­íc vµo chi phÝ </t>
  </si>
  <si>
    <t>thuÕ thu nhËp hiÖn hµnh n¨m nay</t>
  </si>
  <si>
    <t>Sè l­îng cæ phiÕu ®¨ng ký ph¸t hµnh</t>
  </si>
  <si>
    <t>Sè l­îng cæ phiÕu ®ang l­u hµnh</t>
  </si>
  <si>
    <t xml:space="preserve">     + Cæ phiÕu phæ th«ng</t>
  </si>
  <si>
    <t>X85</t>
  </si>
  <si>
    <t>Gi¶m kh¸c</t>
  </si>
  <si>
    <t>X90</t>
  </si>
  <si>
    <t>Cuèi n¨m ph¶i tÝnh thuÕ TNDN - Sè ®· HT 3quý = Q4</t>
  </si>
  <si>
    <t xml:space="preserve">   1. Nguån kinh phÝ                                                                                </t>
  </si>
  <si>
    <t xml:space="preserve">   2. Nguån kinh phÝ ®· h×nh thµnh tsc®                                                             </t>
  </si>
  <si>
    <t>Thời gian khấu hao áp dụng theo Thông tư  203/2009/TT-BTC ngày 20/10/2009 của Bộ tài chính.</t>
  </si>
  <si>
    <t xml:space="preserve">Doanh thu b¸n hµng vµ cung cÊp dÞch vô </t>
  </si>
  <si>
    <t>Doanh thu ho¹t ®éng tµi chÝnh</t>
  </si>
  <si>
    <t>Gi¸ vèn hµng b¸n</t>
  </si>
  <si>
    <t>Gi¸ vèn cña thµnh phÈm ®· cung cÊp</t>
  </si>
  <si>
    <t>Gi¸ vèn cña hµng ho¸ ®· cung cÊp</t>
  </si>
  <si>
    <t>Chi phÝ s¶n xuÊt kinh doanh theo yÕu tè</t>
  </si>
  <si>
    <t xml:space="preserve">Chi phÝ nguyªn liÖu, vËt liÖu </t>
  </si>
  <si>
    <t xml:space="preserve">Chi phÝ nh©n c«ng </t>
  </si>
  <si>
    <t xml:space="preserve">Chi phÝ khÊu hao tµi s¶n cè ®Þnh </t>
  </si>
  <si>
    <t xml:space="preserve">Chi phÝ dÞch vô mua ngoµi </t>
  </si>
  <si>
    <t xml:space="preserve">Chi phÝ kh¸c b»ng tiÒn     </t>
  </si>
  <si>
    <t>ThuÕ TNDN ph¶i nép</t>
  </si>
  <si>
    <t>Trô së chÝnh cña c«ng ty : Km 2 ®­êng V¨n Cao - Thµnh phè Nam §Þnh - TØnh Nam §Þnh</t>
  </si>
  <si>
    <t>§Æc ®iÓm ho¹t ®éng kinh doanh cña doanh nghiÖp trong kú kÕ to¸n cã ¶nh h­ëng ®Õn BCTC</t>
  </si>
  <si>
    <t>C«ng ty cæ phÇn Vicem bao b× Bót S¬n</t>
  </si>
  <si>
    <t>C«ng ty cæ phÇn vicem bao b× Bót S¬n</t>
  </si>
  <si>
    <t>Tæng c«ng ty c«ng nghiÖp xi m¨ng ViÖt Nam</t>
  </si>
  <si>
    <t>C«ng ty Cæ phÇn vicem bao b× Bót S¬n</t>
  </si>
  <si>
    <t xml:space="preserve">Kú kÕ to¸n, ®¬n vÞ tiÒn tÖ sö dông trong kÕ to¸n </t>
  </si>
  <si>
    <t>ChuÈn mùc vµ chÕ ®é kÕ to¸n ¸p dông</t>
  </si>
  <si>
    <t>ChÕ ®é kÕ to¸n ¸p dông :</t>
  </si>
  <si>
    <t>B¸o c¸o tµi chÝnh ®­îc lËp vµ tr×nh bÇy phï hîp víi chuÈn mùc vµ chÕ ®é kÕ to¸n ViÖt Nam.</t>
  </si>
  <si>
    <t>IV</t>
  </si>
  <si>
    <t>c¸c chÝnh s¸ch kÕ to¸n ¸p dông</t>
  </si>
  <si>
    <r>
      <t>Kú kÕ to¸n n¨m :</t>
    </r>
    <r>
      <rPr>
        <sz val="11"/>
        <rFont val=".VnTime"/>
        <family val="2"/>
      </rPr>
      <t xml:space="preserve"> b¾t ®Çu tõ ngµy 01/01 kÕt thóc vµo ngµy 31/12</t>
    </r>
  </si>
  <si>
    <t>Tuyªn bè vÒ viÖc tu©n thñ ChuÈn mùc kÕ to¸n vµ ChÕ ®é kÕ to¸n :</t>
  </si>
  <si>
    <t>Nguyªn gi¸</t>
  </si>
  <si>
    <t xml:space="preserve"> - Mua trong kú   </t>
  </si>
  <si>
    <t xml:space="preserve"> - Gi¶m kh¸c  </t>
  </si>
  <si>
    <t>Gi¸ trÞ cßn l¹i</t>
  </si>
  <si>
    <t xml:space="preserve"> - T¹i ngµy ®Çu quý                                                    </t>
  </si>
  <si>
    <t xml:space="preserve"> - T¹i ngµy cuèi quý                           </t>
  </si>
  <si>
    <t xml:space="preserve">Sè d­ ®Çu quý                                                </t>
  </si>
  <si>
    <t xml:space="preserve">Sè d­ cuèi quý                             </t>
  </si>
  <si>
    <t xml:space="preserve">Nguyªn gi¸ </t>
  </si>
  <si>
    <t xml:space="preserve"> - Mua trong kú                                                                         </t>
  </si>
  <si>
    <t xml:space="preserve"> - T¨ng kh¸c                                                                                </t>
  </si>
  <si>
    <t xml:space="preserve"> - Thanh lý, nh­îng b¸n                                                                     </t>
  </si>
  <si>
    <t xml:space="preserve"> - Gi¶m kh¸c                                                                                </t>
  </si>
  <si>
    <t xml:space="preserve"> - KhÊu hao trong kú                                                                      </t>
  </si>
  <si>
    <t xml:space="preserve"> - T¹o ra tõ néi bé DN</t>
  </si>
  <si>
    <t xml:space="preserve"> - T¨ng do hîp nhÊt KD</t>
  </si>
  <si>
    <t>vËt kiÕn tróc</t>
  </si>
  <si>
    <t>Nhµ cöa</t>
  </si>
  <si>
    <t>thiÕt bÞ</t>
  </si>
  <si>
    <t>M¸y mãc</t>
  </si>
  <si>
    <t>Ph­¬ng tiÖn vËn</t>
  </si>
  <si>
    <t>t¶i, truyÒn dÉn</t>
  </si>
  <si>
    <t>cô qu¶n lý</t>
  </si>
  <si>
    <t>ThiÕt bÞ dông</t>
  </si>
  <si>
    <t>dông ®Êt</t>
  </si>
  <si>
    <t>QuyÒn sö</t>
  </si>
  <si>
    <t>b»ng ph¸t minh</t>
  </si>
  <si>
    <t>B¶n quyÒn</t>
  </si>
  <si>
    <t xml:space="preserve">440    </t>
  </si>
  <si>
    <t xml:space="preserve">C¸c chØ tiªu ngoµi b¶ng c©n ®èi kÕ to¸n   </t>
  </si>
  <si>
    <t xml:space="preserve">430    </t>
  </si>
  <si>
    <t xml:space="preserve">400    </t>
  </si>
  <si>
    <t xml:space="preserve">330    </t>
  </si>
  <si>
    <t>m¸y tÝnh</t>
  </si>
  <si>
    <t>PhÇn mÒm</t>
  </si>
  <si>
    <t>h×nh kh¸c</t>
  </si>
  <si>
    <t>TSC§ v«</t>
  </si>
  <si>
    <t xml:space="preserve">Doanh thu b¸n hµng </t>
  </si>
  <si>
    <t>Doanh thu cung cÊp dÞch vô</t>
  </si>
  <si>
    <t>Doanh thu ho¹t ®éng tµi chÝnh kh¸c</t>
  </si>
  <si>
    <t>10        T¨ng gi¶m tµi s¶n cè ®Þnh h÷u h×nh</t>
  </si>
  <si>
    <t>11        T¨ng gi¶m tµi s¶n cè ®Þnh v« h×nh</t>
  </si>
  <si>
    <t>12        B¶ng ®èi chiÕu biÕn ®éng cña vèn chñ së h÷u :</t>
  </si>
  <si>
    <t xml:space="preserve">Nguyên tắc ghi nhận các khoản tiền và các khoản tương đương tiền </t>
  </si>
  <si>
    <t>Các nghiệp vụ kinh tế phát sinh bằng ngoại tệ được quy đổi ra đồng Việt Nam theo tỷ giá giao dịch thực tế tại thời điểm phát sinh nghiệp vụ. Tại thời điểm cuối năm các khoản mục tiền tệ có gốc ngoại tệ được quy đổi theo tỷ giá bình quân liên ngân hàng do Ngân hàng Nhà nước Việt Nam công bố vào ngày kết thúc niên độ kế toán.</t>
  </si>
  <si>
    <t>Chênh lệch tỷ giá thực tế phát sinh trong kỳ và chênh lệch tỷ giá do đánh giá lại số dư các khoản mục tiền tệ tại thời điểm cuối năm được kết chuyển vào doanh thu hoặc chi phí tài chính trong năm tài chính.</t>
  </si>
  <si>
    <t>Các khoản đầu tư ngắn hạn không quá 3 tháng có khả năng chuyển đổi dễ dàng thành tiền và không có nhiều rủi ro trong chuyển đổi thành tiền kể từ ngày mua khoản đầu tư đó tại thời điểm báo cáo.</t>
  </si>
  <si>
    <t xml:space="preserve">Nguyên tắc ghi nhận hàng tồn kho </t>
  </si>
  <si>
    <t>Hàng tồn kho được tính theo giá gốc. Trường hợp giá trị thuần có thể thực hiện được thấp hơn giá gốc thì phải tính theo giá trị thuần có thể thực hiện được. Giá gốc hàng tồn kho bao gồm chi phí mua, chi phí chế biến và các chi phí liên quan trực tiếp khác phát sinh để có được hàng tồn kho ở địa điểm và trạng thái hiện tại.</t>
  </si>
  <si>
    <t>Giá trị hàng tồn kho được xác định theo phương pháp bình quân gia quyền.</t>
  </si>
  <si>
    <t xml:space="preserve">Hàng tồn kho được hạch toán theo phương pháp kê khai thường xuyên. </t>
  </si>
  <si>
    <t>Dự phòng giảm giá hàng tồn kho được lập vào thời điểm cuối năm là số chênh lệch giữa giá gốc của hàng tồn kho lớn hơn giá trị thuần có thể thực hiện được của chúng.</t>
  </si>
  <si>
    <t xml:space="preserve">Nguyên tắc ghi nhận và khấu hao tài sản cố định </t>
  </si>
  <si>
    <t>Trang 3 phÇn TM n¨m</t>
  </si>
  <si>
    <t>Trang  5 phÇn TM n¨m</t>
  </si>
  <si>
    <t>Sè liÖu:</t>
  </si>
  <si>
    <t>D­ §K cña TK411,421,431 ( Theo chi tiÕt tõng môc)</t>
  </si>
  <si>
    <t>PS cã TK411,431 ( Chi tiÕt tõng môc)</t>
  </si>
  <si>
    <t>KiÓm tra l¹i sè d­ c¸c TK 411,421,431</t>
  </si>
  <si>
    <t>Sè ®· HT theo quý ch­a trõ CP chÞu thuÕ TNDN</t>
  </si>
  <si>
    <t>PS Cã TK511</t>
  </si>
  <si>
    <t>PS cã TK515</t>
  </si>
  <si>
    <t>PS Nî TK6358</t>
  </si>
  <si>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</si>
  <si>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Quý 3 n¨m 2012</t>
  </si>
  <si>
    <t>C«ng ty Cæ PhÇn vicem bao b× bót s¬n</t>
  </si>
  <si>
    <t>T¹i ngµy 30 th¸ng 09 n¨m 2012</t>
  </si>
  <si>
    <t>C«ng ty CP vicem bao b× Bót S¬n</t>
  </si>
  <si>
    <t>N¨m 2012</t>
  </si>
  <si>
    <t>C«ng ty cæ phÇn vicem bao b× bót s¬n</t>
  </si>
  <si>
    <t>C«ng ty cæ phÇn Vicem bao b× Bót S¬n ®­îc thµnh lËp theo Q§ sè 431/Q§- BXD , ngµy 14/ 4/ 2003 cña Bé tr­ëng Bé x©y dùng vÒ viÖc: " ChuyÓn XÝ nghiÖp bao b× xi m¨ng  Nam §Þnh thuéc C«ng ty xi m¨ng Bót S¬n - Tæng c«ng ty xi m¨ng ViÖt Nam, thµnh C«ng ty cæ phÇn". C«ng ty ®· ®­îc ®æi tªn lµ C«ng ty Cæ phÇn Vicem bao b× Bót S¬n theo nghÞ quyÕt §¹i héi cæ ®«ng ngµy 30/3/2011 vµ GiÊy chøng nhËn ®¨ng ký doanh nghiÖp C«ng ty Cæ phÇn thay ®æi lÇn thø 4 sè 0600312071 ngµy 01/11/2011 do Së KÕ ho¹ch vµ §Çu t­ tØnh Nam §Þnh cÊp.</t>
  </si>
  <si>
    <t>30/09/2012</t>
  </si>
  <si>
    <t>Khấu hao được trích theo phương pháp đường thẳng. Thời gian khấu hao được ước tính như sau:</t>
  </si>
  <si>
    <t xml:space="preserve">Nguyên tắc ghi nhận các khoản chi phí đi vay </t>
  </si>
  <si>
    <t xml:space="preserve">Nguyên tắc ghi nhận và phân bổ chi phí trả trước </t>
  </si>
  <si>
    <t>Các chi phí trả trước chỉ liên quan đến chi phí sản xuất kinh doanh năm tài chính hiện tại được ghi nhận là chi phí trả trước ngắn hạn và được tính vào chi phí sản xuất kinh doanh trong năm tài chính</t>
  </si>
  <si>
    <r>
      <t xml:space="preserve">Các chi phí sau đây đã phát sinh trong năm tài chính nhưng được hạch toán vào chi phí trả trước dài hạn để phân bổ dần vào kết quả hoạt động kinh doanh </t>
    </r>
    <r>
      <rPr>
        <sz val="11"/>
        <color indexed="8"/>
        <rFont val="Times New Roman"/>
        <family val="1"/>
      </rPr>
      <t>trong  nhiều năm:</t>
    </r>
  </si>
  <si>
    <r>
      <t>Nguyên tắc ghi nhận chi phí phải trả</t>
    </r>
    <r>
      <rPr>
        <b/>
        <i/>
        <u val="single"/>
        <sz val="11"/>
        <rFont val="Times New Roman"/>
        <family val="1"/>
      </rPr>
      <t xml:space="preserve"> </t>
    </r>
  </si>
  <si>
    <t>Các khoản chi phí thực tế chưa phát sinh nhưng được trích trước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</si>
  <si>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 xml:space="preserve">Nguyên tắc ghi nhận vốn chủ sở hữu </t>
  </si>
  <si>
    <t xml:space="preserve">   11. Quü Khen th­ëng, phóc lîi                                                                   </t>
  </si>
  <si>
    <t>Vốn đầu tư của chủ sở hữu được ghi nhận theo số vốn thực góp của chủ sở hữu.</t>
  </si>
  <si>
    <t xml:space="preserve">Thặng dư vốn cổ phần được ghi nhận theo số chênh lệch lớn hơn/ hoặc nhỏ hơn giữa giá thực tế phát hành  và mệnh giá cổ phiếu khi phát hành cổ phiếu lần đầu, phát hành bổ sung hoặc tái phát hành cổ phiếu quỹ. </t>
  </si>
  <si>
    <t>Vốn khác của chủ sở hữu được ghi theo giá trị còn lại giữa giá trị hợp lý  của các tài sản mà doanh nghiệp được các tổ chức, cá nhân khác tặng, biếu sau khi trừ (-) các khoản thuế phải nộp (nếu có) liên quan đến các tài sản được tặng, biếu này; và khoản bổ sung từ kết quả hoạt động kinh doanh</t>
  </si>
  <si>
    <t>Cổ tức phải trả cho các cổ đông được ghi nhận là khoản phải trả trong Bảng Cân đối kế toán của Công ty sau khi có thông báo chia cổ tức của Hội đồng Quản trị Công ty.</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</si>
  <si>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</si>
  <si>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 xml:space="preserve">Nguyên tắc và phương pháp ghi nhận doanh thu </t>
  </si>
  <si>
    <t>Doanh thu bán hàng</t>
  </si>
  <si>
    <t>Doanh thu bán hàng được ghi nhận khi đồng thời thỏa mãn các điều kiện sau:</t>
  </si>
  <si>
    <t>- Doanh thu được ghi nhận theo hoá đơn phát hành của bộ phận bán hàng;</t>
  </si>
  <si>
    <t>- Doanh thu được xác định tương đối chắc chắn;</t>
  </si>
  <si>
    <t>- Công ty đã thu được hoặc sẽ thu được lợi ích kinh tế từ giao dịch bán hàng;</t>
  </si>
  <si>
    <t>- Xác định được chi phí liên quan đến giao dịch bán hàng.</t>
  </si>
  <si>
    <t>Doanh thu cung cấp dịch vụ</t>
  </si>
  <si>
    <t>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các điều kiện sau:</t>
  </si>
  <si>
    <t>- Có khả năng thu được lợi ích kinh tế từ giao dịch cung cấp dịch vụ đó;</t>
  </si>
  <si>
    <t>- Xác định được phần công việc đã hoàn thành vào ngày lập Bảng cân đối kế toán;</t>
  </si>
  <si>
    <t>- Xác định được chi phí phát sinh cho giao dịch và chi phí để hoàn thành giao dịch cung cấp dịch vụ đó</t>
  </si>
  <si>
    <r>
      <t xml:space="preserve">Phần công việc cung cấp dịch vụ đã hoàn thành được xác định theo phương pháp đánh giá công việc hoàn thành. </t>
    </r>
    <r>
      <rPr>
        <sz val="11"/>
        <color indexed="12"/>
        <rFont val="Times New Roman"/>
        <family val="1"/>
      </rPr>
      <t xml:space="preserve"> </t>
    </r>
  </si>
  <si>
    <t>Doanh thu hoạt động tài chính</t>
  </si>
  <si>
    <t>Doanh thu phát sinh từ tiền lãi, tiền bản quyền, cổ tức, lợi nhuận được chia và các khoản doanh thu hoạt động tài chính khác được ghi nhận khi thỏa mãn đồng thời hai (2) điều kiện sau:</t>
  </si>
  <si>
    <t>- Có khả năng thu được lợi ích kinh tế từ giao dịch đó;</t>
  </si>
  <si>
    <t>- Doanh thu được xác định tương đối chắc chắn.</t>
  </si>
  <si>
    <t>Nguyên tắc và phương pháp ghi nhận chi phí tài chính</t>
  </si>
  <si>
    <t>Các khoản chi phí được ghi nhận vào chi phí tài chính gồm:</t>
  </si>
  <si>
    <t xml:space="preserve">- Chi phí hoặc các khoản lỗ liên quan đến các hoạt động đầu tư tài chính; </t>
  </si>
  <si>
    <t>- Chi phí cho vay và đi vay vốn;</t>
  </si>
  <si>
    <t>- Các khoản lỗ do thay đổi tỷ giá hối đoái của các nghiệp vụ phát sinh liên quan đến ngoại tệ;</t>
  </si>
  <si>
    <t>- Dự phòng giảm giá đầu tư chứng khoán.</t>
  </si>
  <si>
    <t>Các khoản trên được ghi nhận theo tổng số phát sinh trong kỳ, không bù trừ với doanh thu hoạt động tài chính.</t>
  </si>
  <si>
    <t xml:space="preserve"> - Những khoản chi phí thực tế phát sinh có liên quan đến kết quả hoạt động SXKD của nhiều niên độ kế toán.</t>
  </si>
  <si>
    <t xml:space="preserve"> - Chi phí công cụ dụng cụ xuất dùng có giá trị lớn;</t>
  </si>
  <si>
    <t>Nguyên tắc và phương pháp ghi nhận chi phí thuế TNDN hiện hành, chi phí thuế TNDN hoãn lại</t>
  </si>
  <si>
    <t>B¶n thuyÕt minh b¸o c¸o tµi chÝnh chän läc</t>
  </si>
  <si>
    <r>
      <t xml:space="preserve">LÜnh vùc kinh doanh :      </t>
    </r>
    <r>
      <rPr>
        <sz val="11"/>
        <rFont val=".VnTime"/>
        <family val="2"/>
      </rPr>
      <t>S¶n xuÊt c«ng nghiÖp</t>
    </r>
  </si>
  <si>
    <t>C«ng ty ¸p dông chÕ ®é kÕ to¸n ViÖt Nam ban hµnh theo QuyÕt ®Þnh sè 15/2006/Q§-BTC ngµy 20/3/2006 cña Bé tr­ëng Bé tµi chÝnh ban hµnh vµ c¸c v¨n b¶n söa ®æi, bæ xung, h­íng dÉn thùc hiÖn kÌm theo.</t>
  </si>
  <si>
    <r>
      <t xml:space="preserve">§¬n vÞ tiÒn tÖ sö dông trong kÕ to¸n : </t>
    </r>
    <r>
      <rPr>
        <sz val="11"/>
        <rFont val=".VnTime"/>
        <family val="2"/>
      </rPr>
      <t xml:space="preserve">VN§ </t>
    </r>
  </si>
  <si>
    <t xml:space="preserve">( Ban hµnh theo Q§ sè 15/2006/Q§ - BTC  </t>
  </si>
  <si>
    <t xml:space="preserve">MÉu B09 - DN                        </t>
  </si>
  <si>
    <t xml:space="preserve"> - Máy móc, thiết bị                  05 - 12  năm</t>
  </si>
  <si>
    <t xml:space="preserve"> - Thiết bị văn phòng                05 - 10  năm</t>
  </si>
  <si>
    <t xml:space="preserve"> - Nhà cửa, vật kiến trúc           05 - 25  năm</t>
  </si>
  <si>
    <t xml:space="preserve"> - Phương tiện vận tải               10 - 12  năm</t>
  </si>
  <si>
    <t xml:space="preserve"> - uû ban chøng kho¸n nhµ n­íc</t>
  </si>
  <si>
    <t xml:space="preserve"> - Së giao dÞch chøng kho¸n Hµ Néi</t>
  </si>
  <si>
    <t xml:space="preserve">1. Tªn c«ng ty: </t>
  </si>
  <si>
    <t>2. M· chøng kho¸n:</t>
  </si>
  <si>
    <t>BBS</t>
  </si>
  <si>
    <t>3. §Þa chØ trô së chÝnh:</t>
  </si>
  <si>
    <t>Km 2 ®­êng V¨n Cao - Tp Nam §Þnh - TØnh Nam §Þnh</t>
  </si>
  <si>
    <t>4. §iÖn tho¹i:</t>
  </si>
  <si>
    <t>03503 860433</t>
  </si>
  <si>
    <t>Fax: 03503 840395</t>
  </si>
  <si>
    <t>5. Ng­êi thùc hiÖn c«ng bè th«ng tin:</t>
  </si>
  <si>
    <r>
      <t>7. §Þa chØ Website ®¨ng t¶i toµn bé b¸o c¸o tµi chÝnh :</t>
    </r>
    <r>
      <rPr>
        <b/>
        <sz val="13"/>
        <rFont val=".VnTime"/>
        <family val="0"/>
      </rPr>
      <t xml:space="preserve"> http://www.baobibutson.com.vn</t>
    </r>
  </si>
  <si>
    <t>Së Tµi chÝnh tØnh Nam §Þnh</t>
  </si>
  <si>
    <t xml:space="preserve">    Chóng t«i xin cam kÕt c¸c th«ng tin c«ng bè trªn ®©y lµ ®óng sù thËt vµ hoµn toµn chÞu tr¸ch nhiÖm tr­íc ph¸p luËt vÒ néi dung c«ng bè.</t>
  </si>
  <si>
    <t xml:space="preserve"> - Phần mềm quản lý                   05  năm</t>
  </si>
  <si>
    <t>V</t>
  </si>
  <si>
    <t xml:space="preserve">C¸c sù kiÖn hoÆc giao dÞch träng yÕu trong kú kÕ to¸n gi÷a niªn ®é </t>
  </si>
  <si>
    <t xml:space="preserve">     B¸o c¸o l­u chuyÓn tiÒn tÖ gi÷a niªn ®é                                    </t>
  </si>
  <si>
    <t>C¸c kho¶n ph¶i thu ng¾n h¹n kh¸c</t>
  </si>
  <si>
    <t>Ph¶i thu kh¸c</t>
  </si>
  <si>
    <t xml:space="preserve"> -------------@-----------</t>
  </si>
  <si>
    <t xml:space="preserve">B¸o c¸o tµi chÝnh </t>
  </si>
  <si>
    <t>( Ban hµnh theo Q§ 15/2006/Q§-BTC ngµy 20/3/2006)</t>
  </si>
  <si>
    <t>1.</t>
  </si>
  <si>
    <t>B¶ng c©n ®èi kÕ to¸n</t>
  </si>
  <si>
    <t>MÉu B01 - DN</t>
  </si>
  <si>
    <t>2.</t>
  </si>
  <si>
    <t>B¸o c¸o kÕt qu¶ ho¹t ®éng kinh doanh</t>
  </si>
  <si>
    <t>MÉu B02 - DN</t>
  </si>
  <si>
    <t>3.</t>
  </si>
  <si>
    <t>B¸o c¸o l­u chuyÓn tiÒn tÖ</t>
  </si>
  <si>
    <t>MÉu B03 - DN</t>
  </si>
  <si>
    <t>4.</t>
  </si>
  <si>
    <t>B¶n thuyÕt minh b¸o c¸o tµi chÝnh</t>
  </si>
  <si>
    <t>MÉu B09 - DN</t>
  </si>
  <si>
    <t>1/</t>
  </si>
  <si>
    <t>2/</t>
  </si>
  <si>
    <t>3/</t>
  </si>
  <si>
    <t>Ban kiÓm so¸t</t>
  </si>
  <si>
    <t>4/</t>
  </si>
  <si>
    <t>5/</t>
  </si>
  <si>
    <t>6/</t>
  </si>
  <si>
    <t>7/</t>
  </si>
  <si>
    <t>L­u phßng kÕ to¸n</t>
  </si>
  <si>
    <t>MÉu sè B 01 - DN</t>
  </si>
  <si>
    <t>Km 2 ®­êng V¨n Cao - TP Nam §Þnh</t>
  </si>
  <si>
    <t>( Ban hµnh theo Q§ sè 15/2006/Q§ - BTC</t>
  </si>
  <si>
    <t xml:space="preserve"> Ngµy 20/3/2006 cña Bé tr­ëng bé tµi chÝnh )</t>
  </si>
  <si>
    <t>§VT : VN§</t>
  </si>
  <si>
    <t>ChØ tiªu</t>
  </si>
  <si>
    <t>M· sè</t>
  </si>
  <si>
    <t>ThuyÕt minh</t>
  </si>
  <si>
    <t>Sè cuèi quý</t>
  </si>
  <si>
    <t>Sè ®Çu n¨m</t>
  </si>
  <si>
    <t xml:space="preserve">A. Tµi s¶n ng¾n h¹n (100=110+120+130+140+150)                                                       </t>
  </si>
  <si>
    <t xml:space="preserve">100     </t>
  </si>
  <si>
    <t xml:space="preserve">I. TiÒn vµ c¸c kho¶n t­¬ng ®­¬ng tiÒn                                                               </t>
  </si>
  <si>
    <t xml:space="preserve">110     </t>
  </si>
  <si>
    <t xml:space="preserve">   1. TiÒn                                                                                          </t>
  </si>
  <si>
    <t xml:space="preserve">111     </t>
  </si>
  <si>
    <t xml:space="preserve">V.01      </t>
  </si>
  <si>
    <t xml:space="preserve">   2. C¸c kho¶n t­¬ng ®­¬ng tiÒn                                                                    </t>
  </si>
  <si>
    <t xml:space="preserve">112     </t>
  </si>
  <si>
    <t xml:space="preserve">          </t>
  </si>
  <si>
    <t/>
  </si>
  <si>
    <t xml:space="preserve">II. C¸c kho¶n ®Çu t­ tµi chÝnh ng¾n h¹n                                                             </t>
  </si>
  <si>
    <t xml:space="preserve">120     </t>
  </si>
  <si>
    <t xml:space="preserve">V.02      </t>
  </si>
  <si>
    <t xml:space="preserve">   1. §Çu t­ ng¾n h¹n                                                                               </t>
  </si>
  <si>
    <t xml:space="preserve">121     </t>
  </si>
  <si>
    <t xml:space="preserve">   2. Dù phßng gi¶m gi¸ ®Çu t­ ng¾n h¹n                                                             </t>
  </si>
  <si>
    <t xml:space="preserve">129     </t>
  </si>
  <si>
    <t xml:space="preserve">III. C¸c kho¶n ph¶i thu ng¾n h¹n                                                                    </t>
  </si>
  <si>
    <t xml:space="preserve">130     </t>
  </si>
  <si>
    <t xml:space="preserve">   1. Ph¶i thu cña kh¸ch hµng                                                                       </t>
  </si>
  <si>
    <t xml:space="preserve">131     </t>
  </si>
  <si>
    <t xml:space="preserve">   2. Tr¶ tr­íc cho ng­êi b¸n                                                                       </t>
  </si>
  <si>
    <t xml:space="preserve">132     </t>
  </si>
  <si>
    <t xml:space="preserve">   3. Ph¶i thu néi bé ng¾n h¹n                                                                      </t>
  </si>
  <si>
    <t xml:space="preserve">133     </t>
  </si>
  <si>
    <t xml:space="preserve">   4. Ph¶i thu theo tiÕn ®é kÕ ho¹ch hîp ®ång x©y dùng                                              </t>
  </si>
  <si>
    <t xml:space="preserve">134     </t>
  </si>
  <si>
    <t>PS cã TK5152,3…9</t>
  </si>
  <si>
    <t xml:space="preserve">   5. C¸c kho¶n ph¶i thu kh¸c                                                                       </t>
  </si>
  <si>
    <t xml:space="preserve">135     </t>
  </si>
  <si>
    <t xml:space="preserve">V.03      </t>
  </si>
  <si>
    <t xml:space="preserve">   6. Dù phßng ph¶i thu ng¾n h¹n khã ®ßi                                                            </t>
  </si>
  <si>
    <t xml:space="preserve">139     </t>
  </si>
  <si>
    <t xml:space="preserve">IV. Hµng tån kho                                                                                    </t>
  </si>
  <si>
    <t xml:space="preserve">140     </t>
  </si>
  <si>
    <t xml:space="preserve">   1. Hµng tån kho                                                                                  </t>
  </si>
  <si>
    <t xml:space="preserve">141     </t>
  </si>
  <si>
    <t xml:space="preserve">V.04      </t>
  </si>
  <si>
    <t xml:space="preserve">   2. Dù phßng gi¶m gi¸ hµng tån kho                                                                </t>
  </si>
  <si>
    <t xml:space="preserve">149     </t>
  </si>
  <si>
    <t xml:space="preserve">V. Tµi s¶n ng¾n h¹n kh¸c                                                                            </t>
  </si>
  <si>
    <t xml:space="preserve">150     </t>
  </si>
  <si>
    <t xml:space="preserve">   1. Chi phÝ tr¶ tr­íc ng¾n h¹n                                                                    </t>
  </si>
  <si>
    <t xml:space="preserve">151     </t>
  </si>
  <si>
    <t xml:space="preserve">   2. ThuÕ GTGT ®­îc khÊu trõ                                                                       </t>
  </si>
  <si>
    <t xml:space="preserve">152     </t>
  </si>
  <si>
    <t xml:space="preserve">   3. ThuÕ vµ c¸c kho¶n kh¸c ph¶i thu Nhµ n­íc                                                      </t>
  </si>
  <si>
    <t xml:space="preserve">154     </t>
  </si>
  <si>
    <t xml:space="preserve">V.05      </t>
  </si>
  <si>
    <t xml:space="preserve">Chi phí thuế thu nhập doanh nghiệp hoãn lại được xác định trên cơ sở số chênh lệch tạm thời được khấu trừ, số chênh lệch tạm thời chịu thuế và thuế suất thuế TNDN. </t>
  </si>
  <si>
    <t>Chi phí thuế thu nhập doanh nghiệp hiện hành được xác định trên cơ sở thu nhập chịu thuế và thuế suất thuế TNDN trong năm hiện hành.</t>
  </si>
  <si>
    <t>TK 154</t>
  </si>
  <si>
    <t xml:space="preserve">   4. Tµi s¶n ng¾n h¹n kh¸c                                                                         </t>
  </si>
  <si>
    <t xml:space="preserve">158     </t>
  </si>
  <si>
    <t xml:space="preserve">B. Tµi s¶n dµi h¹n (200=210+220+240+250+260)                                                        </t>
  </si>
  <si>
    <t xml:space="preserve">200     </t>
  </si>
  <si>
    <t xml:space="preserve">I. C¸c kho¶n ph¶i thu dµi h¹n                                                                       </t>
  </si>
  <si>
    <t xml:space="preserve">210     </t>
  </si>
  <si>
    <t xml:space="preserve">   1. Ph¶i thu dµi h¹n cña kh¸ch hµng                                                               </t>
  </si>
  <si>
    <t xml:space="preserve">211     </t>
  </si>
  <si>
    <t xml:space="preserve">   2. Vèn kinh doanh ë ®¬n vÞ trùc thuéc                                                            </t>
  </si>
  <si>
    <t xml:space="preserve">212     </t>
  </si>
  <si>
    <t xml:space="preserve">   3. Ph¶i thu dµi h¹n néi bé                                                                       </t>
  </si>
  <si>
    <t xml:space="preserve">213     </t>
  </si>
  <si>
    <t xml:space="preserve">V.06      </t>
  </si>
  <si>
    <t xml:space="preserve">   4. Ph¶i thu dµi h¹n kh¸c                                                                         </t>
  </si>
  <si>
    <t xml:space="preserve">218     </t>
  </si>
  <si>
    <t xml:space="preserve">V.07      </t>
  </si>
  <si>
    <t xml:space="preserve">   5. Dù phßng ph¶i thu dµi h¹n khã ®ßi                                                             </t>
  </si>
  <si>
    <t xml:space="preserve">219     </t>
  </si>
  <si>
    <t>PS cã TK5151</t>
  </si>
  <si>
    <t xml:space="preserve">II. Tµi s¶n cè ®Þnh                                                                                 </t>
  </si>
  <si>
    <t xml:space="preserve">220     </t>
  </si>
  <si>
    <t xml:space="preserve">   1. TSC§ h÷u h×nh                                                                                 </t>
  </si>
  <si>
    <t xml:space="preserve">221     </t>
  </si>
  <si>
    <t xml:space="preserve">V.08      </t>
  </si>
  <si>
    <t xml:space="preserve">    - Nguyªn gi¸                                                                                    </t>
  </si>
  <si>
    <t xml:space="preserve">222     </t>
  </si>
  <si>
    <t xml:space="preserve">    - Gi¸ trÞ hao mßn lòy kÕ                                                                        </t>
  </si>
  <si>
    <t xml:space="preserve">223     </t>
  </si>
  <si>
    <t xml:space="preserve">   2. TSC§ thuª tµi chÝnh                                                                           </t>
  </si>
  <si>
    <t xml:space="preserve">224     </t>
  </si>
  <si>
    <t xml:space="preserve">V.09      </t>
  </si>
  <si>
    <t xml:space="preserve">225     </t>
  </si>
  <si>
    <t xml:space="preserve">226     </t>
  </si>
  <si>
    <t xml:space="preserve">   3. TSC§ v« h×nh                                                                                  </t>
  </si>
  <si>
    <t xml:space="preserve">227     </t>
  </si>
  <si>
    <t xml:space="preserve">V.10      </t>
  </si>
  <si>
    <t xml:space="preserve">228     </t>
  </si>
  <si>
    <t xml:space="preserve">229     </t>
  </si>
  <si>
    <t>Ph¶i thu cña kh¸ch hµng</t>
  </si>
  <si>
    <t>Tr¶ tr­íc cho ng­êi b¸n</t>
  </si>
  <si>
    <t>TK 131</t>
  </si>
  <si>
    <t>TK 331</t>
  </si>
  <si>
    <t>TK 3334</t>
  </si>
  <si>
    <t>TK 3331</t>
  </si>
  <si>
    <t>TK 3335</t>
  </si>
  <si>
    <t xml:space="preserve">   4. Chi phÝ x©y dùng c¬ b¶n dë dang                                                               </t>
  </si>
  <si>
    <t xml:space="preserve">230     </t>
  </si>
  <si>
    <t xml:space="preserve">V.11      </t>
  </si>
  <si>
    <t>Phßng KT TC Tæng c«ng ty</t>
  </si>
  <si>
    <t xml:space="preserve">III. BÊt ®éng s¶n ®Çu t­                                                                            </t>
  </si>
  <si>
    <t xml:space="preserve">240     </t>
  </si>
  <si>
    <t xml:space="preserve">V.12      </t>
  </si>
  <si>
    <t xml:space="preserve">241     </t>
  </si>
  <si>
    <t xml:space="preserve">    - Gi¸ trÞ hao mßn luü kÕ                                                                        </t>
  </si>
  <si>
    <t xml:space="preserve">242     </t>
  </si>
  <si>
    <t xml:space="preserve">IV. C¸c kho¶n ®Çu t­ tµi chÝnh dµi h¹n                                                              </t>
  </si>
  <si>
    <t xml:space="preserve">250     </t>
  </si>
  <si>
    <t xml:space="preserve">   1. §Çu t­ vµo c«ng ty con                                                                        </t>
  </si>
  <si>
    <t xml:space="preserve">251     </t>
  </si>
  <si>
    <t xml:space="preserve">   2. §Çu t­ vµo c«ng ty liªn kÕt, liªn doanh                                                       </t>
  </si>
  <si>
    <t xml:space="preserve">252     </t>
  </si>
  <si>
    <t xml:space="preserve">   3. §Çu t­ dµi h¹n kh¸c                                                                           </t>
  </si>
  <si>
    <t xml:space="preserve">258     </t>
  </si>
  <si>
    <t xml:space="preserve">V.13      </t>
  </si>
  <si>
    <t xml:space="preserve">   4. Dù phßng gi¶m gi¸ ®Çu t­ tµi chÝnh dµi h¹n (*)                                                </t>
  </si>
  <si>
    <t xml:space="preserve">259     </t>
  </si>
  <si>
    <t xml:space="preserve">V. Tµi s¶n dµi h¹n kh¸c                                                                             </t>
  </si>
  <si>
    <t xml:space="preserve">260     </t>
  </si>
  <si>
    <t xml:space="preserve">   1. Chi phÝ tr¶ tr­íc dµi h¹n                                                                     </t>
  </si>
  <si>
    <t xml:space="preserve">261     </t>
  </si>
  <si>
    <t xml:space="preserve">V.14      </t>
  </si>
  <si>
    <t xml:space="preserve">   2. Tµi s¶n thuÕ thu nhËp ho·n l¹i                                                                </t>
  </si>
  <si>
    <t xml:space="preserve">262     </t>
  </si>
  <si>
    <t xml:space="preserve">V.21      </t>
  </si>
  <si>
    <t xml:space="preserve">   3. Tµi s¶n dµi h¹n kh¸c                                                                          </t>
  </si>
  <si>
    <t xml:space="preserve">268     </t>
  </si>
  <si>
    <t xml:space="preserve">        Tæng céng tµi s¶n (270=100+200)                                                             </t>
  </si>
  <si>
    <t xml:space="preserve">270     </t>
  </si>
  <si>
    <t xml:space="preserve">A. Nî ph¶i tr¶ (300=310+330)                                                                        </t>
  </si>
  <si>
    <t xml:space="preserve">300     </t>
  </si>
  <si>
    <t xml:space="preserve">I. Nî ng¾n h¹n                                                                                      </t>
  </si>
  <si>
    <t xml:space="preserve">310     </t>
  </si>
  <si>
    <t xml:space="preserve">   1. Vay vµ nî ng¾n h¹n                                                                            </t>
  </si>
  <si>
    <t xml:space="preserve">311     </t>
  </si>
  <si>
    <t xml:space="preserve">V.15      </t>
  </si>
  <si>
    <t>N¨m 2011</t>
  </si>
  <si>
    <t>NguyÔn ThÞ Thanh H»ng</t>
  </si>
  <si>
    <t xml:space="preserve">        NguyÔn ThÞ Thanh H»ng                              Bïi Huy Hång</t>
  </si>
  <si>
    <t xml:space="preserve">    NguyÔn ThÞ Thanh H»ng                         Bïi Huy Hång</t>
  </si>
  <si>
    <t xml:space="preserve">   2. Ph¶i tr¶ ng­êi b¸n                                                                            </t>
  </si>
  <si>
    <t xml:space="preserve">312     </t>
  </si>
  <si>
    <t xml:space="preserve">   3. Ng­êi mua tr¶ tiÒn tr­íc                                                                      </t>
  </si>
  <si>
    <t xml:space="preserve">313     </t>
  </si>
  <si>
    <t xml:space="preserve">   4. ThuÕ vµ c¸c kho¶n ph¶i nép Nhµ n­íc                                                           </t>
  </si>
  <si>
    <t xml:space="preserve">314     </t>
  </si>
  <si>
    <t xml:space="preserve">V.16      </t>
  </si>
  <si>
    <t xml:space="preserve">   5. Ph¶i tr¶ ng­êi lao ®éng                                                                       </t>
  </si>
  <si>
    <t xml:space="preserve">315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</si>
</sst>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numFmt numFmtId="170" formatCode="\ ##,###,###,###,###"/>
    <numFmt numFmtId="171" formatCode="\ ###,###,###,###"/>
    <numFmt numFmtId="172" formatCode="_(* #,##0_);_(* \(#,##0\);_(* &quot;-&quot;??_);_(@_)"/>
  </numFmts>
  <fonts count="66">
    <font>
      <sz val="12"/>
      <name val=".VnTime"/>
      <family val="0"/>
    </font>
    <font>
      <u val="single"/>
      <sz val="12"/>
      <color indexed="36"/>
      <name val=".VnTime"/>
      <family val="0"/>
    </font>
    <font>
      <u val="single"/>
      <sz val="12"/>
      <color indexed="12"/>
      <name val=".VnTime"/>
      <family val="0"/>
    </font>
    <font>
      <sz val="14"/>
      <name val=".VnTime"/>
      <family val="0"/>
    </font>
    <font>
      <b/>
      <sz val="11"/>
      <name val=".VnTimeH"/>
      <family val="2"/>
    </font>
    <font>
      <sz val="11"/>
      <name val=".VnTime"/>
      <family val="0"/>
    </font>
    <font>
      <b/>
      <sz val="14"/>
      <name val=".VnTimeH"/>
      <family val="2"/>
    </font>
    <font>
      <b/>
      <sz val="12"/>
      <name val=".VnTime"/>
      <family val="2"/>
    </font>
    <font>
      <i/>
      <sz val="11"/>
      <name val=".VnTime"/>
      <family val="2"/>
    </font>
    <font>
      <sz val="10"/>
      <name val=".VnTime"/>
      <family val="2"/>
    </font>
    <font>
      <b/>
      <u val="single"/>
      <sz val="10"/>
      <name val=".VnTime"/>
      <family val="2"/>
    </font>
    <font>
      <i/>
      <sz val="10"/>
      <name val=".VnTime"/>
      <family val="2"/>
    </font>
    <font>
      <sz val="9"/>
      <name val=".VnTimeH"/>
      <family val="2"/>
    </font>
    <font>
      <b/>
      <sz val="11"/>
      <name val=".VnTime"/>
      <family val="2"/>
    </font>
    <font>
      <b/>
      <sz val="10"/>
      <name val=".VnTime"/>
      <family val="2"/>
    </font>
    <font>
      <i/>
      <sz val="10"/>
      <name val=".VnArial Narrow"/>
      <family val="2"/>
    </font>
    <font>
      <sz val="16"/>
      <name val=".VnHelvetInsH"/>
      <family val="2"/>
    </font>
    <font>
      <i/>
      <sz val="12"/>
      <name val=".VnTime"/>
      <family val="2"/>
    </font>
    <font>
      <sz val="12"/>
      <color indexed="10"/>
      <name val=".VnTime"/>
      <family val="2"/>
    </font>
    <font>
      <b/>
      <sz val="11"/>
      <color indexed="8"/>
      <name val=".VnTimeH"/>
      <family val="2"/>
    </font>
    <font>
      <i/>
      <sz val="11"/>
      <color indexed="8"/>
      <name val=".VnTime"/>
      <family val="2"/>
    </font>
    <font>
      <b/>
      <sz val="10"/>
      <name val=".VnTimeH"/>
      <family val="2"/>
    </font>
    <font>
      <sz val="11"/>
      <name val=".VnTimeH"/>
      <family val="2"/>
    </font>
    <font>
      <b/>
      <i/>
      <sz val="12"/>
      <name val=".VnTime"/>
      <family val="2"/>
    </font>
    <font>
      <b/>
      <sz val="12"/>
      <name val=".VnTimeH"/>
      <family val="2"/>
    </font>
    <font>
      <b/>
      <sz val="11"/>
      <color indexed="8"/>
      <name val=".VnTime"/>
      <family val="2"/>
    </font>
    <font>
      <b/>
      <i/>
      <sz val="11"/>
      <name val=".VnTime"/>
      <family val="2"/>
    </font>
    <font>
      <b/>
      <u val="single"/>
      <sz val="11"/>
      <name val=".VnTime"/>
      <family val="2"/>
    </font>
    <font>
      <b/>
      <sz val="11"/>
      <name val=".VnArial Narrow"/>
      <family val="2"/>
    </font>
    <font>
      <sz val="11"/>
      <name val=".VnArial Narrow"/>
      <family val="2"/>
    </font>
    <font>
      <sz val="10"/>
      <name val=".VnArial Narrow"/>
      <family val="2"/>
    </font>
    <font>
      <b/>
      <sz val="10"/>
      <name val=".VnArial Narrow"/>
      <family val="2"/>
    </font>
    <font>
      <sz val="11"/>
      <color indexed="8"/>
      <name val=".VnTime"/>
      <family val="2"/>
    </font>
    <font>
      <b/>
      <u val="single"/>
      <sz val="11"/>
      <color indexed="8"/>
      <name val=".VnTime"/>
      <family val="2"/>
    </font>
    <font>
      <u val="single"/>
      <sz val="11"/>
      <name val=".VnTime"/>
      <family val="2"/>
    </font>
    <font>
      <sz val="11"/>
      <color indexed="10"/>
      <name val=".VnTime"/>
      <family val="2"/>
    </font>
    <font>
      <sz val="12"/>
      <name val=".VnArial Narrow"/>
      <family val="2"/>
    </font>
    <font>
      <b/>
      <sz val="12"/>
      <name val=".VnArial Narrow"/>
      <family val="2"/>
    </font>
    <font>
      <b/>
      <i/>
      <u val="single"/>
      <sz val="10"/>
      <name val=".VnArial Narrow"/>
      <family val="2"/>
    </font>
    <font>
      <i/>
      <sz val="11"/>
      <color indexed="10"/>
      <name val=".VnTime"/>
      <family val="2"/>
    </font>
    <font>
      <b/>
      <u val="single"/>
      <sz val="11"/>
      <color indexed="10"/>
      <name val=".VnTime"/>
      <family val="2"/>
    </font>
    <font>
      <b/>
      <sz val="11"/>
      <name val="Times New Roman"/>
      <family val="1"/>
    </font>
    <font>
      <sz val="11"/>
      <name val="Times New Roman"/>
      <family val="1"/>
    </font>
    <font>
      <b/>
      <i/>
      <sz val="11"/>
      <name val="Times New Roman"/>
      <family val="1"/>
    </font>
    <font>
      <sz val="11"/>
      <color indexed="12"/>
      <name val="Times New Roman"/>
      <family val="1"/>
    </font>
    <font>
      <sz val="11"/>
      <color indexed="8"/>
      <name val="Times New Roman"/>
      <family val="1"/>
    </font>
    <font>
      <b/>
      <i/>
      <u val="single"/>
      <sz val="11"/>
      <name val="Times New Roman"/>
      <family val="1"/>
    </font>
    <font>
      <i/>
      <sz val="11"/>
      <name val="Times New Roman"/>
      <family val="1"/>
    </font>
    <font>
      <sz val="8"/>
      <name val=".VnTime"/>
      <family val="0"/>
    </font>
    <font>
      <b/>
      <u val="single"/>
      <sz val="12"/>
      <name val=".VnTime"/>
      <family val="2"/>
    </font>
    <font>
      <sz val="9"/>
      <name val=".VnArial Narrow"/>
      <family val="2"/>
    </font>
    <font>
      <sz val="11"/>
      <color indexed="12"/>
      <name val=".VnTime"/>
      <family val="0"/>
    </font>
    <font>
      <sz val="12"/>
      <color indexed="12"/>
      <name val=".VnArial Narrow"/>
      <family val="2"/>
    </font>
    <font>
      <sz val="12"/>
      <color indexed="12"/>
      <name val=".VnTime"/>
      <family val="0"/>
    </font>
    <font>
      <sz val="10"/>
      <name val=".VnTimeH"/>
      <family val="2"/>
    </font>
    <font>
      <sz val="8"/>
      <name val="Tahoma"/>
      <family val="0"/>
    </font>
    <font>
      <b/>
      <sz val="8"/>
      <name val="Tahoma"/>
      <family val="0"/>
    </font>
    <font>
      <b/>
      <sz val="11"/>
      <color indexed="12"/>
      <name val=".VnArial Narrow"/>
      <family val="2"/>
    </font>
    <font>
      <sz val="8"/>
      <name val=".VnArial Narrow"/>
      <family val="2"/>
    </font>
    <font>
      <sz val="12"/>
      <name val=".VnTimeH"/>
      <family val="2"/>
    </font>
    <font>
      <b/>
      <i/>
      <u val="single"/>
      <sz val="16"/>
      <name val=".VnAristote"/>
      <family val="2"/>
    </font>
    <font>
      <i/>
      <u val="single"/>
      <sz val="12"/>
      <name val=".VnTime"/>
      <family val="2"/>
    </font>
    <font>
      <u val="single"/>
      <sz val="12"/>
      <name val=".VnTime"/>
      <family val="2"/>
    </font>
    <font>
      <sz val="13"/>
      <name val=".VnTime"/>
      <family val="0"/>
    </font>
    <font>
      <b/>
      <sz val="13"/>
      <name val=".VnTime"/>
      <family val="0"/>
    </font>
    <font>
      <b/>
      <sz val="8"/>
      <name val=".VnTime"/>
      <family val="2"/>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style="hair"/>
    </border>
    <border>
      <left style="thin"/>
      <right style="thin"/>
      <top>
        <color indexed="63"/>
      </top>
      <bottom>
        <color indexed="63"/>
      </bottom>
    </border>
    <border>
      <left style="thin"/>
      <right style="thin"/>
      <top>
        <color indexed="63"/>
      </top>
      <bottom style="hair"/>
    </border>
    <border>
      <left style="thin"/>
      <right style="thin"/>
      <top style="medium"/>
      <bottom style="hair"/>
    </border>
    <border>
      <left style="thin"/>
      <right style="medium"/>
      <top style="medium"/>
      <bottom style="hair"/>
    </border>
    <border>
      <left style="thin"/>
      <right style="thin"/>
      <top style="hair"/>
      <bottom style="medium"/>
    </border>
    <border>
      <left style="thin"/>
      <right style="medium"/>
      <top style="hair"/>
      <bottom style="hair"/>
    </border>
    <border>
      <left style="thin"/>
      <right style="medium"/>
      <top style="hair"/>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321">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5" fillId="0" borderId="4"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5" xfId="0" applyFont="1"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7" fillId="0" borderId="0" xfId="0" applyFont="1" applyBorder="1" applyAlignment="1">
      <alignment horizontal="right"/>
    </xf>
    <xf numFmtId="0" fontId="7" fillId="0" borderId="0" xfId="0" applyFont="1" applyBorder="1" applyAlignment="1">
      <alignment/>
    </xf>
    <xf numFmtId="0" fontId="7" fillId="0" borderId="0" xfId="0" applyFont="1" applyFill="1" applyBorder="1" applyAlignment="1">
      <alignment horizontal="right"/>
    </xf>
    <xf numFmtId="0" fontId="10" fillId="0" borderId="0" xfId="0" applyFont="1" applyBorder="1" applyAlignment="1">
      <alignment horizontal="center"/>
    </xf>
    <xf numFmtId="0" fontId="11" fillId="0" borderId="0" xfId="0" applyFont="1" applyBorder="1" applyAlignment="1">
      <alignment horizontal="right"/>
    </xf>
    <xf numFmtId="0" fontId="11" fillId="0" borderId="0" xfId="0" applyFont="1" applyBorder="1" applyAlignment="1">
      <alignment/>
    </xf>
    <xf numFmtId="0" fontId="5" fillId="0" borderId="0" xfId="0" applyFont="1" applyBorder="1" applyAlignment="1">
      <alignment/>
    </xf>
    <xf numFmtId="0" fontId="11" fillId="0" borderId="0" xfId="0" applyFont="1" applyAlignment="1">
      <alignment horizontal="right"/>
    </xf>
    <xf numFmtId="0" fontId="11" fillId="0" borderId="0" xfId="0" applyFont="1" applyFill="1" applyBorder="1" applyAlignment="1">
      <alignment horizontal="right"/>
    </xf>
    <xf numFmtId="0" fontId="11" fillId="0" borderId="0" xfId="0" applyFont="1" applyAlignment="1">
      <alignment/>
    </xf>
    <xf numFmtId="0" fontId="8" fillId="0" borderId="0"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12" fillId="0" borderId="0" xfId="0" applyFont="1" applyAlignment="1">
      <alignment/>
    </xf>
    <xf numFmtId="0" fontId="0" fillId="0" borderId="0" xfId="0" applyAlignment="1">
      <alignment horizontal="center"/>
    </xf>
    <xf numFmtId="0" fontId="5" fillId="0" borderId="0" xfId="0" applyFont="1" applyAlignment="1">
      <alignment horizontal="center"/>
    </xf>
    <xf numFmtId="0" fontId="14" fillId="0" borderId="0" xfId="0" applyFont="1" applyAlignment="1">
      <alignment/>
    </xf>
    <xf numFmtId="0" fontId="7" fillId="0" borderId="0" xfId="0" applyFont="1" applyAlignment="1">
      <alignment horizontal="center"/>
    </xf>
    <xf numFmtId="0" fontId="17" fillId="0" borderId="0" xfId="0" applyFont="1" applyAlignment="1">
      <alignment horizontal="center"/>
    </xf>
    <xf numFmtId="0" fontId="13" fillId="0" borderId="9" xfId="0" applyFont="1" applyBorder="1" applyAlignment="1" quotePrefix="1">
      <alignment horizontal="left"/>
    </xf>
    <xf numFmtId="0" fontId="13" fillId="0" borderId="9" xfId="0" applyFont="1" applyBorder="1" applyAlignment="1" quotePrefix="1">
      <alignment horizontal="center"/>
    </xf>
    <xf numFmtId="0" fontId="5" fillId="0" borderId="9" xfId="0" applyFont="1" applyBorder="1" applyAlignment="1">
      <alignment horizontal="center"/>
    </xf>
    <xf numFmtId="0" fontId="5" fillId="0" borderId="9" xfId="0" applyFont="1" applyBorder="1" applyAlignment="1" quotePrefix="1">
      <alignment horizontal="left"/>
    </xf>
    <xf numFmtId="0" fontId="5" fillId="0" borderId="9" xfId="0" applyFont="1" applyBorder="1" applyAlignment="1" quotePrefix="1">
      <alignment horizontal="center"/>
    </xf>
    <xf numFmtId="0" fontId="13" fillId="0" borderId="9" xfId="0" applyFont="1" applyFill="1" applyBorder="1" applyAlignment="1" quotePrefix="1">
      <alignment horizontal="left"/>
    </xf>
    <xf numFmtId="0" fontId="13" fillId="0" borderId="9" xfId="0" applyFont="1" applyFill="1" applyBorder="1" applyAlignment="1" quotePrefix="1">
      <alignment horizontal="center"/>
    </xf>
    <xf numFmtId="0" fontId="5" fillId="0" borderId="9" xfId="0" applyFont="1" applyFill="1" applyBorder="1" applyAlignment="1">
      <alignment horizontal="center"/>
    </xf>
    <xf numFmtId="0" fontId="5" fillId="0" borderId="9" xfId="0" applyFont="1" applyFill="1" applyBorder="1" applyAlignment="1" quotePrefix="1">
      <alignment horizontal="left"/>
    </xf>
    <xf numFmtId="0" fontId="5" fillId="0" borderId="9" xfId="0" applyFont="1" applyFill="1" applyBorder="1" applyAlignment="1" quotePrefix="1">
      <alignment horizontal="center"/>
    </xf>
    <xf numFmtId="0" fontId="18" fillId="0" borderId="0" xfId="0" applyFont="1" applyAlignment="1">
      <alignment/>
    </xf>
    <xf numFmtId="0" fontId="5" fillId="0" borderId="10" xfId="0" applyFont="1" applyBorder="1" applyAlignment="1" quotePrefix="1">
      <alignment horizontal="left"/>
    </xf>
    <xf numFmtId="0" fontId="5" fillId="0" borderId="10" xfId="0" applyFont="1" applyBorder="1" applyAlignment="1" quotePrefix="1">
      <alignment horizontal="center"/>
    </xf>
    <xf numFmtId="0" fontId="4" fillId="0" borderId="0" xfId="0" applyFont="1" applyBorder="1" applyAlignment="1" quotePrefix="1">
      <alignment/>
    </xf>
    <xf numFmtId="0" fontId="19" fillId="0" borderId="0" xfId="0" applyFont="1" applyBorder="1" applyAlignment="1" quotePrefix="1">
      <alignment horizontal="center"/>
    </xf>
    <xf numFmtId="0" fontId="0" fillId="0" borderId="0" xfId="0" applyFont="1" applyAlignment="1">
      <alignment/>
    </xf>
    <xf numFmtId="0" fontId="21" fillId="0" borderId="0" xfId="0" applyFont="1" applyAlignment="1">
      <alignment horizontal="center"/>
    </xf>
    <xf numFmtId="0" fontId="21" fillId="0" borderId="0" xfId="0" applyFont="1" applyBorder="1" applyAlignment="1">
      <alignment/>
    </xf>
    <xf numFmtId="0" fontId="21" fillId="0" borderId="0" xfId="0" applyFont="1" applyBorder="1" applyAlignment="1">
      <alignment horizontal="center"/>
    </xf>
    <xf numFmtId="0" fontId="5" fillId="0" borderId="0" xfId="0" applyFont="1" applyAlignment="1">
      <alignment/>
    </xf>
    <xf numFmtId="0" fontId="23"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13" fillId="0" borderId="11" xfId="0" applyFont="1" applyFill="1" applyBorder="1" applyAlignment="1">
      <alignment horizont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5" fillId="0" borderId="14" xfId="0" applyFont="1" applyBorder="1" applyAlignment="1" quotePrefix="1">
      <alignment horizontal="left"/>
    </xf>
    <xf numFmtId="0" fontId="5" fillId="0" borderId="14" xfId="0" applyFont="1" applyBorder="1" applyAlignment="1" quotePrefix="1">
      <alignment horizontal="center"/>
    </xf>
    <xf numFmtId="0" fontId="5" fillId="0" borderId="9" xfId="21" applyFont="1" applyBorder="1" applyAlignment="1" quotePrefix="1">
      <alignment horizontal="right"/>
      <protection/>
    </xf>
    <xf numFmtId="3" fontId="5" fillId="0" borderId="9" xfId="0" applyNumberFormat="1" applyFont="1" applyBorder="1" applyAlignment="1" quotePrefix="1">
      <alignment horizontal="right"/>
    </xf>
    <xf numFmtId="3" fontId="0" fillId="0" borderId="0" xfId="0" applyNumberFormat="1" applyAlignment="1">
      <alignment/>
    </xf>
    <xf numFmtId="172" fontId="0" fillId="0" borderId="0" xfId="0" applyNumberFormat="1" applyAlignment="1">
      <alignment/>
    </xf>
    <xf numFmtId="3" fontId="5" fillId="0" borderId="9" xfId="0" applyNumberFormat="1" applyFont="1" applyFill="1" applyBorder="1" applyAlignment="1" quotePrefix="1">
      <alignment horizontal="right"/>
    </xf>
    <xf numFmtId="3" fontId="5" fillId="0" borderId="9" xfId="21" applyNumberFormat="1" applyFont="1" applyBorder="1" applyAlignment="1" quotePrefix="1">
      <alignment horizontal="right"/>
      <protection/>
    </xf>
    <xf numFmtId="3" fontId="5" fillId="0" borderId="9" xfId="21" applyNumberFormat="1" applyFont="1" applyFill="1" applyBorder="1" applyAlignment="1" quotePrefix="1">
      <alignment horizontal="right"/>
      <protection/>
    </xf>
    <xf numFmtId="0" fontId="5" fillId="0" borderId="10" xfId="0" applyFont="1" applyBorder="1" applyAlignment="1">
      <alignment horizontal="center"/>
    </xf>
    <xf numFmtId="1" fontId="0" fillId="0" borderId="0" xfId="0" applyNumberFormat="1" applyAlignment="1">
      <alignment/>
    </xf>
    <xf numFmtId="0" fontId="13" fillId="0" borderId="0" xfId="0" applyFont="1" applyFill="1" applyBorder="1" applyAlignment="1">
      <alignment horizontal="left"/>
    </xf>
    <xf numFmtId="0" fontId="13" fillId="0" borderId="0" xfId="0" applyFont="1" applyAlignment="1">
      <alignment horizontal="left" indent="3"/>
    </xf>
    <xf numFmtId="0" fontId="14" fillId="0" borderId="11" xfId="0" applyFont="1" applyBorder="1" applyAlignment="1">
      <alignment horizontal="center"/>
    </xf>
    <xf numFmtId="0" fontId="14" fillId="0" borderId="12" xfId="0" applyFont="1" applyBorder="1" applyAlignment="1">
      <alignment horizontal="center"/>
    </xf>
    <xf numFmtId="0" fontId="9" fillId="0" borderId="15" xfId="0" applyFont="1" applyBorder="1" applyAlignment="1" quotePrefix="1">
      <alignment horizontal="center"/>
    </xf>
    <xf numFmtId="0" fontId="14" fillId="0" borderId="14" xfId="0" applyFont="1" applyBorder="1" applyAlignment="1" quotePrefix="1">
      <alignment horizontal="center"/>
    </xf>
    <xf numFmtId="0" fontId="14" fillId="0" borderId="14" xfId="0" applyFont="1" applyBorder="1" applyAlignment="1" quotePrefix="1">
      <alignment horizontal="right"/>
    </xf>
    <xf numFmtId="0" fontId="9" fillId="0" borderId="9" xfId="0" applyFont="1" applyBorder="1" applyAlignment="1" quotePrefix="1">
      <alignment horizontal="center"/>
    </xf>
    <xf numFmtId="0" fontId="14" fillId="0" borderId="9" xfId="0" applyFont="1" applyBorder="1" applyAlignment="1" quotePrefix="1">
      <alignment horizontal="center"/>
    </xf>
    <xf numFmtId="0" fontId="14" fillId="0" borderId="10" xfId="0" applyFont="1" applyBorder="1" applyAlignment="1" quotePrefix="1">
      <alignment horizontal="center"/>
    </xf>
    <xf numFmtId="0" fontId="7" fillId="0" borderId="0" xfId="0" applyFont="1" applyAlignment="1">
      <alignment/>
    </xf>
    <xf numFmtId="0" fontId="13" fillId="0" borderId="0" xfId="0" applyFont="1" applyAlignment="1">
      <alignment horizontal="center"/>
    </xf>
    <xf numFmtId="0" fontId="22" fillId="0" borderId="0" xfId="0" applyFont="1" applyBorder="1" applyAlignment="1">
      <alignment/>
    </xf>
    <xf numFmtId="0" fontId="13" fillId="0" borderId="0" xfId="0" applyFont="1" applyBorder="1" applyAlignment="1">
      <alignment/>
    </xf>
    <xf numFmtId="0" fontId="5" fillId="0" borderId="0" xfId="0" applyFont="1" applyAlignment="1">
      <alignment horizontal="right"/>
    </xf>
    <xf numFmtId="0" fontId="4" fillId="0" borderId="0" xfId="0" applyFont="1" applyAlignment="1">
      <alignment/>
    </xf>
    <xf numFmtId="0" fontId="13" fillId="0" borderId="0" xfId="0" applyFont="1" applyAlignment="1">
      <alignment/>
    </xf>
    <xf numFmtId="0" fontId="4" fillId="0" borderId="0" xfId="0" applyFont="1" applyAlignment="1">
      <alignment horizontal="center"/>
    </xf>
    <xf numFmtId="0" fontId="25" fillId="0" borderId="0" xfId="0" applyFont="1" applyAlignment="1">
      <alignment horizontal="center"/>
    </xf>
    <xf numFmtId="0" fontId="27"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3" fontId="5" fillId="0" borderId="0" xfId="0" applyNumberFormat="1" applyFont="1" applyAlignment="1">
      <alignment/>
    </xf>
    <xf numFmtId="3" fontId="13" fillId="0" borderId="0" xfId="0" applyNumberFormat="1" applyFont="1" applyAlignment="1">
      <alignment/>
    </xf>
    <xf numFmtId="3" fontId="13" fillId="0" borderId="0" xfId="0" applyNumberFormat="1" applyFont="1" applyAlignment="1">
      <alignment/>
    </xf>
    <xf numFmtId="0" fontId="28" fillId="0" borderId="0" xfId="0" applyFont="1" applyAlignment="1">
      <alignment/>
    </xf>
    <xf numFmtId="0" fontId="29" fillId="0" borderId="0" xfId="0" applyFont="1" applyAlignment="1">
      <alignment/>
    </xf>
    <xf numFmtId="3" fontId="5" fillId="0" borderId="0" xfId="0" applyNumberFormat="1" applyFont="1" applyAlignment="1">
      <alignment/>
    </xf>
    <xf numFmtId="3" fontId="32" fillId="0" borderId="0" xfId="0" applyNumberFormat="1" applyFont="1" applyAlignment="1">
      <alignment/>
    </xf>
    <xf numFmtId="0" fontId="27" fillId="0" borderId="0" xfId="0" applyFont="1" applyAlignment="1">
      <alignment horizontal="right"/>
    </xf>
    <xf numFmtId="0" fontId="27" fillId="0" borderId="0" xfId="0" applyFont="1" applyAlignment="1">
      <alignment/>
    </xf>
    <xf numFmtId="3" fontId="27" fillId="0" borderId="0" xfId="0" applyNumberFormat="1" applyFont="1" applyAlignment="1">
      <alignment/>
    </xf>
    <xf numFmtId="3" fontId="25" fillId="0" borderId="0" xfId="0" applyNumberFormat="1" applyFont="1" applyAlignment="1">
      <alignment/>
    </xf>
    <xf numFmtId="3" fontId="5" fillId="0" borderId="0" xfId="0" applyNumberFormat="1" applyFont="1" applyAlignment="1">
      <alignment/>
    </xf>
    <xf numFmtId="3" fontId="5" fillId="0" borderId="0" xfId="0" applyNumberFormat="1" applyFont="1" applyAlignment="1">
      <alignment horizontal="right"/>
    </xf>
    <xf numFmtId="0" fontId="34" fillId="0" borderId="0" xfId="0" applyFont="1" applyAlignment="1">
      <alignment/>
    </xf>
    <xf numFmtId="3" fontId="34" fillId="0" borderId="0" xfId="0" applyNumberFormat="1" applyFont="1" applyAlignment="1">
      <alignment/>
    </xf>
    <xf numFmtId="3" fontId="13" fillId="0" borderId="0" xfId="0" applyNumberFormat="1" applyFont="1" applyAlignment="1">
      <alignment horizontal="right"/>
    </xf>
    <xf numFmtId="0" fontId="33" fillId="0" borderId="0" xfId="0" applyFont="1" applyAlignment="1">
      <alignment/>
    </xf>
    <xf numFmtId="0" fontId="35" fillId="0" borderId="0" xfId="0" applyFont="1" applyAlignment="1">
      <alignment/>
    </xf>
    <xf numFmtId="0" fontId="30" fillId="0" borderId="0" xfId="0" applyFont="1" applyAlignment="1">
      <alignment horizontal="left"/>
    </xf>
    <xf numFmtId="0" fontId="13" fillId="0" borderId="0" xfId="0" applyFont="1" applyFill="1" applyAlignment="1">
      <alignment horizontal="left"/>
    </xf>
    <xf numFmtId="0" fontId="13" fillId="0" borderId="0" xfId="0" applyFont="1" applyFill="1" applyAlignment="1">
      <alignment/>
    </xf>
    <xf numFmtId="4" fontId="30" fillId="0" borderId="0" xfId="0" applyNumberFormat="1" applyFont="1" applyFill="1" applyAlignment="1">
      <alignment/>
    </xf>
    <xf numFmtId="0" fontId="36" fillId="0" borderId="0" xfId="0" applyFont="1" applyAlignment="1">
      <alignment/>
    </xf>
    <xf numFmtId="0" fontId="27" fillId="0" borderId="0" xfId="0" applyFont="1" applyFill="1" applyAlignment="1">
      <alignment/>
    </xf>
    <xf numFmtId="0" fontId="31" fillId="0" borderId="0" xfId="0" applyFont="1" applyAlignment="1">
      <alignment horizontal="left" wrapText="1"/>
    </xf>
    <xf numFmtId="0" fontId="31" fillId="0" borderId="14" xfId="0" applyFont="1" applyFill="1" applyBorder="1" applyAlignment="1">
      <alignment horizontal="center" vertical="center" wrapText="1"/>
    </xf>
    <xf numFmtId="4" fontId="31" fillId="0" borderId="14" xfId="0" applyNumberFormat="1" applyFont="1" applyFill="1" applyBorder="1" applyAlignment="1">
      <alignment horizontal="center" vertical="center" wrapText="1"/>
    </xf>
    <xf numFmtId="0" fontId="37" fillId="0" borderId="0" xfId="0" applyFont="1" applyAlignment="1">
      <alignment horizontal="center" wrapText="1"/>
    </xf>
    <xf numFmtId="0" fontId="31" fillId="0" borderId="9" xfId="0" applyFont="1" applyFill="1" applyBorder="1" applyAlignment="1">
      <alignment horizontal="left"/>
    </xf>
    <xf numFmtId="3" fontId="31" fillId="0" borderId="9" xfId="0" applyNumberFormat="1" applyFont="1" applyFill="1" applyBorder="1" applyAlignment="1">
      <alignment shrinkToFit="1"/>
    </xf>
    <xf numFmtId="0" fontId="30" fillId="0" borderId="9" xfId="0" applyFont="1" applyFill="1" applyBorder="1" applyAlignment="1">
      <alignment horizontal="left"/>
    </xf>
    <xf numFmtId="3" fontId="30" fillId="0" borderId="9" xfId="0" applyNumberFormat="1" applyFont="1" applyFill="1" applyBorder="1" applyAlignment="1">
      <alignment shrinkToFit="1"/>
    </xf>
    <xf numFmtId="0" fontId="31" fillId="0" borderId="10" xfId="0" applyFont="1" applyFill="1" applyBorder="1" applyAlignment="1">
      <alignment horizontal="left"/>
    </xf>
    <xf numFmtId="3" fontId="31" fillId="0" borderId="10" xfId="0" applyNumberFormat="1" applyFont="1" applyFill="1" applyBorder="1" applyAlignment="1">
      <alignment shrinkToFit="1"/>
    </xf>
    <xf numFmtId="0" fontId="38" fillId="0" borderId="0" xfId="0" applyFont="1" applyAlignment="1">
      <alignment horizontal="right"/>
    </xf>
    <xf numFmtId="4" fontId="30" fillId="0" borderId="0" xfId="0" applyNumberFormat="1" applyFont="1" applyAlignment="1">
      <alignment/>
    </xf>
    <xf numFmtId="3" fontId="31" fillId="0" borderId="0" xfId="0" applyNumberFormat="1" applyFont="1" applyAlignment="1">
      <alignment/>
    </xf>
    <xf numFmtId="0" fontId="25" fillId="0" borderId="0" xfId="0" applyFont="1" applyAlignment="1">
      <alignment/>
    </xf>
    <xf numFmtId="0" fontId="32" fillId="0" borderId="0" xfId="0" applyFont="1" applyAlignment="1">
      <alignment/>
    </xf>
    <xf numFmtId="3" fontId="13" fillId="0" borderId="0" xfId="0" applyNumberFormat="1" applyFont="1" applyFill="1" applyAlignment="1">
      <alignment/>
    </xf>
    <xf numFmtId="0" fontId="32" fillId="0" borderId="0" xfId="0" applyFont="1" applyAlignment="1">
      <alignment horizontal="left" indent="1"/>
    </xf>
    <xf numFmtId="3" fontId="32" fillId="0" borderId="0" xfId="0" applyNumberFormat="1" applyFont="1" applyFill="1" applyAlignment="1">
      <alignment/>
    </xf>
    <xf numFmtId="3" fontId="5" fillId="0" borderId="0" xfId="0" applyNumberFormat="1" applyFont="1" applyFill="1" applyAlignment="1">
      <alignment horizontal="right"/>
    </xf>
    <xf numFmtId="0" fontId="39" fillId="0" borderId="0" xfId="0" applyFont="1" applyAlignment="1">
      <alignment/>
    </xf>
    <xf numFmtId="3" fontId="5" fillId="0" borderId="0" xfId="0" applyNumberFormat="1" applyFont="1" applyFill="1" applyAlignment="1">
      <alignment/>
    </xf>
    <xf numFmtId="0" fontId="35" fillId="0" borderId="0" xfId="0" applyFont="1" applyAlignment="1">
      <alignment horizontal="right"/>
    </xf>
    <xf numFmtId="3" fontId="39" fillId="0" borderId="0" xfId="0" applyNumberFormat="1" applyFont="1" applyAlignment="1">
      <alignment/>
    </xf>
    <xf numFmtId="0" fontId="32" fillId="0" borderId="0" xfId="0" applyFont="1" applyAlignment="1">
      <alignment horizontal="right"/>
    </xf>
    <xf numFmtId="3" fontId="32" fillId="0" borderId="0" xfId="0" applyNumberFormat="1" applyFont="1" applyFill="1" applyAlignment="1">
      <alignment horizontal="right"/>
    </xf>
    <xf numFmtId="3" fontId="32" fillId="0" borderId="0" xfId="0" applyNumberFormat="1" applyFont="1" applyAlignment="1">
      <alignment horizontal="right"/>
    </xf>
    <xf numFmtId="0" fontId="40" fillId="0" borderId="0" xfId="0" applyFont="1" applyAlignment="1">
      <alignment/>
    </xf>
    <xf numFmtId="0" fontId="13" fillId="0" borderId="0" xfId="0" applyFont="1" applyAlignment="1">
      <alignment horizontal="left"/>
    </xf>
    <xf numFmtId="3" fontId="13" fillId="0" borderId="0" xfId="0" applyNumberFormat="1" applyFont="1" applyFill="1" applyAlignment="1">
      <alignment horizontal="right"/>
    </xf>
    <xf numFmtId="3" fontId="7" fillId="0" borderId="0" xfId="0" applyNumberFormat="1" applyFont="1" applyFill="1" applyAlignment="1">
      <alignment/>
    </xf>
    <xf numFmtId="3" fontId="7" fillId="0" borderId="0" xfId="0" applyNumberFormat="1" applyFont="1" applyAlignment="1">
      <alignment/>
    </xf>
    <xf numFmtId="0" fontId="40" fillId="0" borderId="0" xfId="0" applyFont="1" applyAlignment="1">
      <alignment horizontal="center"/>
    </xf>
    <xf numFmtId="3" fontId="26" fillId="0" borderId="0" xfId="0" applyNumberFormat="1" applyFont="1" applyAlignment="1">
      <alignment/>
    </xf>
    <xf numFmtId="0" fontId="5" fillId="0" borderId="0" xfId="0" applyFont="1" applyAlignment="1">
      <alignment horizontal="left"/>
    </xf>
    <xf numFmtId="0" fontId="41" fillId="0" borderId="0" xfId="0" applyFont="1" applyAlignment="1">
      <alignment horizontal="justify"/>
    </xf>
    <xf numFmtId="0" fontId="42" fillId="0" borderId="0" xfId="0" applyFont="1" applyAlignment="1">
      <alignment horizontal="justify"/>
    </xf>
    <xf numFmtId="0" fontId="43" fillId="0" borderId="0" xfId="0" applyFont="1" applyAlignment="1">
      <alignment horizontal="justify"/>
    </xf>
    <xf numFmtId="0" fontId="44" fillId="0" borderId="0" xfId="0" applyFont="1" applyAlignment="1">
      <alignment horizontal="right" vertical="top" wrapText="1" indent="4"/>
    </xf>
    <xf numFmtId="0" fontId="47" fillId="0" borderId="0" xfId="0" applyFont="1" applyAlignment="1">
      <alignment horizontal="justify"/>
    </xf>
    <xf numFmtId="0" fontId="5" fillId="0" borderId="0" xfId="0" applyFont="1" applyAlignment="1">
      <alignment horizontal="justify"/>
    </xf>
    <xf numFmtId="0" fontId="24" fillId="0" borderId="0" xfId="0" applyFont="1" applyAlignment="1">
      <alignment horizontal="center"/>
    </xf>
    <xf numFmtId="0" fontId="22" fillId="0" borderId="0" xfId="0" applyFont="1" applyBorder="1" applyAlignment="1">
      <alignment/>
    </xf>
    <xf numFmtId="0" fontId="14" fillId="0" borderId="0" xfId="0" applyFont="1" applyAlignment="1">
      <alignment horizontal="right"/>
    </xf>
    <xf numFmtId="0" fontId="42" fillId="0" borderId="0" xfId="0" applyFont="1" applyFill="1" applyAlignment="1">
      <alignment horizontal="left" vertical="top" wrapText="1" indent="4"/>
    </xf>
    <xf numFmtId="0" fontId="28" fillId="0" borderId="14" xfId="0" applyFont="1" applyFill="1" applyBorder="1" applyAlignment="1">
      <alignment horizontal="left"/>
    </xf>
    <xf numFmtId="169" fontId="28" fillId="0" borderId="14" xfId="15" applyNumberFormat="1" applyFont="1" applyFill="1" applyBorder="1" applyAlignment="1">
      <alignment horizontal="right"/>
    </xf>
    <xf numFmtId="170" fontId="28" fillId="0" borderId="14" xfId="15" applyNumberFormat="1" applyFont="1" applyFill="1" applyBorder="1" applyAlignment="1">
      <alignment horizontal="right"/>
    </xf>
    <xf numFmtId="169" fontId="29" fillId="0" borderId="9" xfId="15" applyNumberFormat="1" applyFont="1" applyFill="1" applyBorder="1" applyAlignment="1">
      <alignment horizontal="right"/>
    </xf>
    <xf numFmtId="0" fontId="28" fillId="0" borderId="9" xfId="0" applyFont="1" applyFill="1" applyBorder="1" applyAlignment="1" quotePrefix="1">
      <alignment horizontal="left"/>
    </xf>
    <xf numFmtId="169" fontId="28" fillId="0" borderId="9" xfId="15" applyNumberFormat="1" applyFont="1" applyFill="1" applyBorder="1" applyAlignment="1">
      <alignment horizontal="right"/>
    </xf>
    <xf numFmtId="0" fontId="29" fillId="0" borderId="0" xfId="0" applyFont="1" applyFill="1" applyAlignment="1">
      <alignment/>
    </xf>
    <xf numFmtId="169" fontId="29" fillId="0" borderId="0" xfId="0" applyNumberFormat="1" applyFont="1" applyFill="1" applyAlignment="1">
      <alignment/>
    </xf>
    <xf numFmtId="171" fontId="28" fillId="0" borderId="9" xfId="15" applyNumberFormat="1" applyFont="1" applyFill="1" applyBorder="1" applyAlignment="1">
      <alignment horizontal="right"/>
    </xf>
    <xf numFmtId="0" fontId="29" fillId="0" borderId="9" xfId="0" applyFont="1" applyFill="1" applyBorder="1" applyAlignment="1">
      <alignment/>
    </xf>
    <xf numFmtId="171" fontId="29" fillId="0" borderId="9" xfId="15" applyNumberFormat="1" applyFont="1" applyFill="1" applyBorder="1" applyAlignment="1">
      <alignment horizontal="right"/>
    </xf>
    <xf numFmtId="171" fontId="29" fillId="0" borderId="10" xfId="15" applyNumberFormat="1" applyFont="1" applyFill="1" applyBorder="1" applyAlignment="1">
      <alignment horizontal="right"/>
    </xf>
    <xf numFmtId="0" fontId="29" fillId="0" borderId="9" xfId="0" applyFont="1" applyFill="1" applyBorder="1" applyAlignment="1">
      <alignment horizontal="left"/>
    </xf>
    <xf numFmtId="0" fontId="28" fillId="0" borderId="16" xfId="0" applyFont="1" applyFill="1" applyBorder="1" applyAlignment="1" quotePrefix="1">
      <alignment horizontal="left"/>
    </xf>
    <xf numFmtId="171" fontId="28" fillId="0" borderId="16" xfId="15" applyNumberFormat="1" applyFont="1" applyFill="1" applyBorder="1" applyAlignment="1">
      <alignment horizontal="right"/>
    </xf>
    <xf numFmtId="0" fontId="29" fillId="0" borderId="16" xfId="0" applyFont="1" applyFill="1" applyBorder="1" applyAlignment="1">
      <alignment/>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14" fontId="28" fillId="0" borderId="12" xfId="0" applyNumberFormat="1" applyFont="1" applyFill="1" applyBorder="1" applyAlignment="1">
      <alignment horizontal="center" vertical="center"/>
    </xf>
    <xf numFmtId="0" fontId="32" fillId="0" borderId="0" xfId="0" applyFont="1" applyAlignment="1">
      <alignment horizontal="left"/>
    </xf>
    <xf numFmtId="0" fontId="42" fillId="0" borderId="0" xfId="0" applyFont="1" applyAlignment="1">
      <alignment horizontal="center"/>
    </xf>
    <xf numFmtId="0" fontId="20" fillId="0" borderId="0" xfId="0" applyFont="1" applyAlignment="1">
      <alignment/>
    </xf>
    <xf numFmtId="14" fontId="7" fillId="0" borderId="0" xfId="0" applyNumberFormat="1" applyFont="1" applyAlignment="1">
      <alignment horizontal="center"/>
    </xf>
    <xf numFmtId="14" fontId="49" fillId="0" borderId="0" xfId="0" applyNumberFormat="1" applyFont="1" applyAlignment="1">
      <alignment horizontal="center"/>
    </xf>
    <xf numFmtId="170" fontId="29" fillId="0" borderId="9" xfId="15" applyNumberFormat="1" applyFont="1" applyFill="1" applyBorder="1" applyAlignment="1">
      <alignment horizontal="right"/>
    </xf>
    <xf numFmtId="169" fontId="29" fillId="0" borderId="10" xfId="15" applyNumberFormat="1" applyFont="1" applyFill="1" applyBorder="1" applyAlignment="1">
      <alignment horizontal="right"/>
    </xf>
    <xf numFmtId="0" fontId="29" fillId="0" borderId="10" xfId="0" applyFont="1" applyFill="1" applyBorder="1" applyAlignment="1">
      <alignment horizontal="left"/>
    </xf>
    <xf numFmtId="168" fontId="5" fillId="0" borderId="10" xfId="0" applyNumberFormat="1" applyFont="1" applyBorder="1" applyAlignment="1" quotePrefix="1">
      <alignment horizontal="right"/>
    </xf>
    <xf numFmtId="0" fontId="9" fillId="0" borderId="9" xfId="0" applyFont="1" applyBorder="1" applyAlignment="1" quotePrefix="1">
      <alignment horizontal="right"/>
    </xf>
    <xf numFmtId="172" fontId="7" fillId="0" borderId="0" xfId="0" applyNumberFormat="1" applyFont="1" applyAlignment="1">
      <alignment/>
    </xf>
    <xf numFmtId="0" fontId="27" fillId="0" borderId="0" xfId="0" applyFont="1" applyAlignment="1" quotePrefix="1">
      <alignment horizontal="center"/>
    </xf>
    <xf numFmtId="4" fontId="50" fillId="0" borderId="0" xfId="0" applyNumberFormat="1" applyFont="1" applyAlignment="1">
      <alignment/>
    </xf>
    <xf numFmtId="14" fontId="49" fillId="0" borderId="0" xfId="0" applyNumberFormat="1" applyFont="1" applyAlignment="1" quotePrefix="1">
      <alignment horizontal="right"/>
    </xf>
    <xf numFmtId="0" fontId="35" fillId="0" borderId="0" xfId="0" applyFont="1" applyBorder="1" applyAlignment="1">
      <alignment/>
    </xf>
    <xf numFmtId="0" fontId="51" fillId="0" borderId="0" xfId="0" applyFont="1" applyAlignment="1">
      <alignment/>
    </xf>
    <xf numFmtId="0" fontId="52" fillId="0" borderId="0" xfId="0" applyFont="1" applyAlignment="1">
      <alignment/>
    </xf>
    <xf numFmtId="3" fontId="52" fillId="0" borderId="0" xfId="0" applyNumberFormat="1" applyFont="1" applyAlignment="1">
      <alignment/>
    </xf>
    <xf numFmtId="0" fontId="53" fillId="0" borderId="0" xfId="0" applyFont="1" applyAlignment="1">
      <alignment/>
    </xf>
    <xf numFmtId="3" fontId="5" fillId="0" borderId="9" xfId="0" applyNumberFormat="1" applyFont="1" applyBorder="1" applyAlignment="1" quotePrefix="1">
      <alignment horizontal="right"/>
    </xf>
    <xf numFmtId="168" fontId="5" fillId="0" borderId="10" xfId="0" applyNumberFormat="1" applyFont="1" applyBorder="1" applyAlignment="1" quotePrefix="1">
      <alignment horizontal="right"/>
    </xf>
    <xf numFmtId="0" fontId="14" fillId="0" borderId="14" xfId="0" applyFont="1" applyBorder="1" applyAlignment="1" quotePrefix="1">
      <alignment horizontal="left"/>
    </xf>
    <xf numFmtId="0" fontId="9" fillId="0" borderId="9" xfId="0" applyFont="1" applyBorder="1" applyAlignment="1" quotePrefix="1">
      <alignment horizontal="left"/>
    </xf>
    <xf numFmtId="0" fontId="14" fillId="0" borderId="9" xfId="0" applyFont="1" applyBorder="1" applyAlignment="1" quotePrefix="1">
      <alignment horizontal="left"/>
    </xf>
    <xf numFmtId="0" fontId="14" fillId="0" borderId="10" xfId="0" applyFont="1" applyBorder="1" applyAlignment="1" quotePrefix="1">
      <alignment horizontal="left"/>
    </xf>
    <xf numFmtId="0" fontId="0" fillId="0" borderId="0" xfId="0" applyAlignment="1">
      <alignment horizontal="left" indent="5"/>
    </xf>
    <xf numFmtId="3" fontId="7" fillId="0" borderId="0" xfId="0" applyNumberFormat="1" applyFont="1" applyAlignment="1">
      <alignment horizontal="right"/>
    </xf>
    <xf numFmtId="3" fontId="0" fillId="0" borderId="0" xfId="0" applyNumberFormat="1" applyFont="1" applyAlignment="1">
      <alignment horizontal="right"/>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172" fontId="5" fillId="0" borderId="0" xfId="15" applyNumberFormat="1" applyFont="1" applyAlignment="1">
      <alignment/>
    </xf>
    <xf numFmtId="3" fontId="36" fillId="0" borderId="0" xfId="0" applyNumberFormat="1" applyFont="1" applyAlignment="1">
      <alignment/>
    </xf>
    <xf numFmtId="3" fontId="36" fillId="0" borderId="0" xfId="0" applyNumberFormat="1" applyFont="1" applyAlignment="1">
      <alignment horizontal="right"/>
    </xf>
    <xf numFmtId="0" fontId="9" fillId="0" borderId="9" xfId="0" applyFont="1" applyFill="1" applyBorder="1" applyAlignment="1" quotePrefix="1">
      <alignment horizontal="left"/>
    </xf>
    <xf numFmtId="0" fontId="9" fillId="0" borderId="9" xfId="0" applyFont="1" applyFill="1" applyBorder="1" applyAlignment="1" quotePrefix="1">
      <alignment horizontal="center"/>
    </xf>
    <xf numFmtId="0" fontId="14" fillId="0" borderId="19" xfId="0" applyFont="1" applyBorder="1" applyAlignment="1" quotePrefix="1">
      <alignment horizontal="right"/>
    </xf>
    <xf numFmtId="0" fontId="0" fillId="0" borderId="0" xfId="0" applyAlignment="1">
      <alignment horizontal="right"/>
    </xf>
    <xf numFmtId="0" fontId="0" fillId="0" borderId="9" xfId="0" applyBorder="1" applyAlignment="1">
      <alignment horizontal="right"/>
    </xf>
    <xf numFmtId="0" fontId="0" fillId="0" borderId="19" xfId="0" applyBorder="1" applyAlignment="1">
      <alignment horizontal="right"/>
    </xf>
    <xf numFmtId="0" fontId="30" fillId="0" borderId="0" xfId="0" applyFont="1" applyAlignment="1">
      <alignment/>
    </xf>
    <xf numFmtId="169" fontId="14" fillId="0" borderId="9" xfId="15" applyNumberFormat="1" applyFont="1" applyBorder="1" applyAlignment="1">
      <alignment horizontal="right"/>
    </xf>
    <xf numFmtId="169" fontId="9" fillId="0" borderId="9" xfId="15" applyNumberFormat="1" applyFont="1" applyBorder="1" applyAlignment="1">
      <alignment horizontal="right"/>
    </xf>
    <xf numFmtId="169" fontId="9" fillId="0" borderId="19" xfId="15" applyNumberFormat="1" applyFont="1" applyBorder="1" applyAlignment="1">
      <alignment horizontal="right"/>
    </xf>
    <xf numFmtId="169" fontId="57" fillId="0" borderId="0" xfId="0" applyNumberFormat="1" applyFont="1" applyAlignment="1">
      <alignment/>
    </xf>
    <xf numFmtId="3" fontId="25" fillId="0" borderId="0" xfId="0" applyNumberFormat="1" applyFont="1" applyFill="1" applyAlignment="1">
      <alignment/>
    </xf>
    <xf numFmtId="3" fontId="13" fillId="0" borderId="0" xfId="0" applyNumberFormat="1" applyFont="1" applyFill="1" applyAlignment="1">
      <alignment/>
    </xf>
    <xf numFmtId="3" fontId="5" fillId="0" borderId="0" xfId="0" applyNumberFormat="1" applyFont="1" applyFill="1" applyAlignment="1">
      <alignment/>
    </xf>
    <xf numFmtId="0" fontId="33" fillId="0" borderId="0" xfId="0" applyFont="1" applyFill="1" applyAlignment="1">
      <alignment horizontal="right"/>
    </xf>
    <xf numFmtId="0" fontId="0" fillId="0" borderId="0" xfId="0" applyFill="1" applyAlignment="1">
      <alignment/>
    </xf>
    <xf numFmtId="171" fontId="14" fillId="0" borderId="9" xfId="15" applyNumberFormat="1" applyFont="1" applyBorder="1" applyAlignment="1">
      <alignment horizontal="right"/>
    </xf>
    <xf numFmtId="0" fontId="0" fillId="0" borderId="20" xfId="0" applyBorder="1" applyAlignment="1">
      <alignment/>
    </xf>
    <xf numFmtId="171" fontId="9" fillId="0" borderId="9" xfId="15" applyNumberFormat="1" applyFont="1" applyBorder="1" applyAlignment="1">
      <alignment horizontal="right"/>
    </xf>
    <xf numFmtId="171" fontId="14" fillId="0" borderId="20" xfId="15" applyNumberFormat="1" applyFont="1" applyBorder="1" applyAlignment="1">
      <alignment horizontal="right"/>
    </xf>
    <xf numFmtId="171" fontId="9" fillId="0" borderId="19" xfId="15" applyNumberFormat="1" applyFont="1" applyBorder="1" applyAlignment="1">
      <alignment horizontal="right"/>
    </xf>
    <xf numFmtId="171" fontId="14" fillId="0" borderId="21" xfId="15" applyNumberFormat="1" applyFont="1" applyBorder="1" applyAlignment="1">
      <alignment horizontal="right"/>
    </xf>
    <xf numFmtId="0" fontId="31" fillId="0" borderId="0" xfId="0" applyFont="1" applyAlignment="1">
      <alignment horizontal="center"/>
    </xf>
    <xf numFmtId="4" fontId="31" fillId="0" borderId="0" xfId="0" applyNumberFormat="1" applyFont="1" applyAlignment="1">
      <alignment horizontal="center"/>
    </xf>
    <xf numFmtId="3" fontId="50" fillId="0" borderId="0" xfId="0" applyNumberFormat="1" applyFont="1" applyAlignment="1">
      <alignment/>
    </xf>
    <xf numFmtId="3" fontId="58" fillId="0" borderId="0" xfId="0" applyNumberFormat="1" applyFont="1" applyAlignment="1">
      <alignment/>
    </xf>
    <xf numFmtId="0" fontId="5" fillId="0" borderId="9" xfId="0" applyFont="1" applyBorder="1" applyAlignment="1">
      <alignment horizontal="left"/>
    </xf>
    <xf numFmtId="3" fontId="5" fillId="0" borderId="14" xfId="21" applyNumberFormat="1" applyFont="1" applyBorder="1" applyAlignment="1" quotePrefix="1">
      <alignment horizontal="right"/>
      <protection/>
    </xf>
    <xf numFmtId="3" fontId="0" fillId="0" borderId="0" xfId="0" applyNumberFormat="1" applyFont="1" applyFill="1" applyAlignment="1">
      <alignment horizontal="right"/>
    </xf>
    <xf numFmtId="0" fontId="5" fillId="0" borderId="10" xfId="0" applyFont="1" applyBorder="1" applyAlignment="1">
      <alignment horizontal="left"/>
    </xf>
    <xf numFmtId="0" fontId="13" fillId="0" borderId="16" xfId="0" applyFont="1" applyBorder="1" applyAlignment="1" quotePrefix="1">
      <alignment horizontal="left"/>
    </xf>
    <xf numFmtId="0" fontId="13" fillId="0" borderId="16" xfId="0" applyFont="1" applyBorder="1" applyAlignment="1" quotePrefix="1">
      <alignment horizontal="center"/>
    </xf>
    <xf numFmtId="0" fontId="5" fillId="0" borderId="16" xfId="0" applyFont="1" applyBorder="1" applyAlignment="1">
      <alignment horizontal="center"/>
    </xf>
    <xf numFmtId="0" fontId="13" fillId="2" borderId="13" xfId="0" applyFont="1" applyFill="1" applyBorder="1" applyAlignment="1">
      <alignment horizontal="center" vertical="center"/>
    </xf>
    <xf numFmtId="3" fontId="13" fillId="0" borderId="16" xfId="0" applyNumberFormat="1" applyFont="1" applyBorder="1" applyAlignment="1" quotePrefix="1">
      <alignment horizontal="right"/>
    </xf>
    <xf numFmtId="3" fontId="13" fillId="0" borderId="9" xfId="0" applyNumberFormat="1" applyFont="1" applyBorder="1" applyAlignment="1" quotePrefix="1">
      <alignment horizontal="right"/>
    </xf>
    <xf numFmtId="0" fontId="5" fillId="0" borderId="9" xfId="0" applyFont="1" applyBorder="1" applyAlignment="1" quotePrefix="1">
      <alignment horizontal="right"/>
    </xf>
    <xf numFmtId="3" fontId="5" fillId="0" borderId="10" xfId="0" applyNumberFormat="1" applyFont="1" applyBorder="1" applyAlignment="1" quotePrefix="1">
      <alignment horizontal="right"/>
    </xf>
    <xf numFmtId="0" fontId="5" fillId="0" borderId="10" xfId="0" applyFont="1" applyBorder="1" applyAlignment="1" quotePrefix="1">
      <alignment horizontal="right"/>
    </xf>
    <xf numFmtId="3" fontId="9" fillId="0" borderId="9" xfId="0" applyNumberFormat="1" applyFont="1" applyBorder="1" applyAlignment="1" quotePrefix="1">
      <alignment horizontal="right"/>
    </xf>
    <xf numFmtId="3" fontId="14" fillId="0" borderId="19" xfId="0" applyNumberFormat="1" applyFont="1" applyBorder="1" applyAlignment="1" quotePrefix="1">
      <alignment horizontal="right"/>
    </xf>
    <xf numFmtId="0" fontId="9" fillId="0" borderId="13" xfId="0" applyFont="1" applyBorder="1" applyAlignment="1" quotePrefix="1">
      <alignment horizontal="center"/>
    </xf>
    <xf numFmtId="172" fontId="5" fillId="0" borderId="9" xfId="15" applyNumberFormat="1" applyFont="1" applyBorder="1" applyAlignment="1" quotePrefix="1">
      <alignment horizontal="right"/>
    </xf>
    <xf numFmtId="172" fontId="13" fillId="0" borderId="9" xfId="15" applyNumberFormat="1" applyFont="1" applyBorder="1" applyAlignment="1" quotePrefix="1">
      <alignment horizontal="right"/>
    </xf>
    <xf numFmtId="0" fontId="5" fillId="0" borderId="14" xfId="0" applyFont="1" applyBorder="1" applyAlignment="1" quotePrefix="1">
      <alignment horizontal="right"/>
    </xf>
    <xf numFmtId="172" fontId="13" fillId="0" borderId="10" xfId="15" applyNumberFormat="1" applyFont="1" applyBorder="1" applyAlignment="1" quotePrefix="1">
      <alignment horizontal="right"/>
    </xf>
    <xf numFmtId="0" fontId="7" fillId="3" borderId="0" xfId="0" applyFont="1" applyFill="1" applyAlignment="1">
      <alignment/>
    </xf>
    <xf numFmtId="0" fontId="5" fillId="0" borderId="9" xfId="0" applyFont="1" applyBorder="1" applyAlignment="1" quotePrefix="1">
      <alignment horizontal="left" indent="1"/>
    </xf>
    <xf numFmtId="172" fontId="5" fillId="0" borderId="9" xfId="15" applyNumberFormat="1" applyFont="1" applyFill="1" applyBorder="1" applyAlignment="1" quotePrefix="1">
      <alignment horizontal="right"/>
    </xf>
    <xf numFmtId="170" fontId="14" fillId="0" borderId="20" xfId="15" applyNumberFormat="1" applyFont="1" applyBorder="1" applyAlignment="1">
      <alignment horizontal="right"/>
    </xf>
    <xf numFmtId="170" fontId="9" fillId="0" borderId="20" xfId="15" applyNumberFormat="1" applyFont="1" applyBorder="1" applyAlignment="1">
      <alignment horizontal="right"/>
    </xf>
    <xf numFmtId="170" fontId="9" fillId="0" borderId="21" xfId="15" applyNumberFormat="1" applyFont="1" applyBorder="1" applyAlignment="1">
      <alignment horizontal="right"/>
    </xf>
    <xf numFmtId="3" fontId="54" fillId="0" borderId="0" xfId="0" applyNumberFormat="1" applyFont="1" applyAlignment="1">
      <alignment/>
    </xf>
    <xf numFmtId="3" fontId="0" fillId="0" borderId="0" xfId="0" applyNumberFormat="1" applyFill="1" applyAlignment="1">
      <alignment/>
    </xf>
    <xf numFmtId="3" fontId="17" fillId="0" borderId="0" xfId="0" applyNumberFormat="1" applyFont="1" applyAlignment="1">
      <alignment horizontal="right"/>
    </xf>
    <xf numFmtId="3" fontId="60" fillId="0" borderId="0" xfId="0" applyNumberFormat="1" applyFont="1" applyAlignment="1">
      <alignment horizontal="center"/>
    </xf>
    <xf numFmtId="3" fontId="24" fillId="0" borderId="0" xfId="0" applyNumberFormat="1" applyFont="1" applyAlignment="1">
      <alignment horizontal="left"/>
    </xf>
    <xf numFmtId="3" fontId="0" fillId="0" borderId="0" xfId="0" applyNumberFormat="1" applyAlignment="1">
      <alignment horizontal="center"/>
    </xf>
    <xf numFmtId="4" fontId="0" fillId="0" borderId="0" xfId="0" applyNumberFormat="1" applyAlignment="1">
      <alignment/>
    </xf>
    <xf numFmtId="3" fontId="4" fillId="0" borderId="0" xfId="0" applyNumberFormat="1" applyFont="1" applyAlignment="1">
      <alignment horizontal="center"/>
    </xf>
    <xf numFmtId="3" fontId="61" fillId="0" borderId="0" xfId="0" applyNumberFormat="1" applyFont="1" applyAlignment="1">
      <alignment/>
    </xf>
    <xf numFmtId="3" fontId="62" fillId="0" borderId="0" xfId="0" applyNumberFormat="1" applyFont="1" applyAlignment="1">
      <alignment/>
    </xf>
    <xf numFmtId="3" fontId="17" fillId="0" borderId="0" xfId="0" applyNumberFormat="1" applyFont="1" applyAlignment="1">
      <alignment/>
    </xf>
    <xf numFmtId="3" fontId="13" fillId="0" borderId="9" xfId="0" applyNumberFormat="1" applyFont="1" applyFill="1" applyBorder="1" applyAlignment="1" quotePrefix="1">
      <alignment horizontal="right"/>
    </xf>
    <xf numFmtId="37" fontId="5" fillId="0" borderId="9" xfId="0" applyNumberFormat="1" applyFont="1" applyBorder="1" applyAlignment="1" quotePrefix="1">
      <alignment horizontal="right"/>
    </xf>
    <xf numFmtId="172" fontId="13" fillId="0" borderId="10" xfId="15" applyNumberFormat="1" applyFont="1" applyFill="1" applyBorder="1" applyAlignment="1" quotePrefix="1">
      <alignment horizontal="right"/>
    </xf>
    <xf numFmtId="167" fontId="0" fillId="0" borderId="0" xfId="15" applyFont="1" applyAlignment="1">
      <alignment/>
    </xf>
    <xf numFmtId="167" fontId="0" fillId="0" borderId="0" xfId="0" applyNumberFormat="1" applyFont="1" applyAlignment="1">
      <alignment/>
    </xf>
    <xf numFmtId="3" fontId="63" fillId="0" borderId="0" xfId="0" applyNumberFormat="1" applyFont="1" applyAlignment="1">
      <alignment/>
    </xf>
    <xf numFmtId="3" fontId="63" fillId="0" borderId="0" xfId="0" applyNumberFormat="1" applyFont="1" applyAlignment="1">
      <alignment horizontal="left"/>
    </xf>
    <xf numFmtId="3" fontId="63" fillId="0" borderId="0" xfId="0" applyNumberFormat="1" applyFont="1" applyAlignment="1">
      <alignment vertical="center" wrapText="1"/>
    </xf>
    <xf numFmtId="3" fontId="5" fillId="0" borderId="0" xfId="0" applyNumberFormat="1" applyFont="1" applyBorder="1" applyAlignment="1" quotePrefix="1">
      <alignment horizontal="right"/>
    </xf>
    <xf numFmtId="3" fontId="64" fillId="0" borderId="0" xfId="0" applyNumberFormat="1" applyFont="1" applyAlignment="1">
      <alignment/>
    </xf>
    <xf numFmtId="0" fontId="11" fillId="0" borderId="0" xfId="0" applyFont="1" applyAlignment="1">
      <alignment horizontal="center"/>
    </xf>
    <xf numFmtId="0" fontId="8" fillId="0" borderId="0" xfId="0" applyFont="1" applyAlignment="1">
      <alignment horizontal="center"/>
    </xf>
    <xf numFmtId="0" fontId="23" fillId="0" borderId="0" xfId="0" applyFont="1" applyAlignment="1">
      <alignment horizontal="left"/>
    </xf>
    <xf numFmtId="0" fontId="14" fillId="0" borderId="13" xfId="0" applyFont="1" applyBorder="1" applyAlignment="1" quotePrefix="1">
      <alignment horizontal="center"/>
    </xf>
    <xf numFmtId="0" fontId="13" fillId="0" borderId="0" xfId="0" applyFont="1" applyAlignment="1">
      <alignment horizontal="right"/>
    </xf>
    <xf numFmtId="0" fontId="16" fillId="0" borderId="0" xfId="0" applyFont="1" applyAlignment="1">
      <alignment horizontal="left" indent="12"/>
    </xf>
    <xf numFmtId="0" fontId="0" fillId="0" borderId="0" xfId="0" applyBorder="1" applyAlignment="1">
      <alignment horizontal="center"/>
    </xf>
    <xf numFmtId="0" fontId="59" fillId="0" borderId="4" xfId="0" applyFont="1" applyBorder="1" applyAlignment="1">
      <alignment horizontal="center"/>
    </xf>
    <xf numFmtId="0" fontId="59" fillId="0" borderId="0" xfId="0" applyFont="1" applyBorder="1" applyAlignment="1">
      <alignment horizontal="center"/>
    </xf>
    <xf numFmtId="0" fontId="59" fillId="0" borderId="5" xfId="0" applyFont="1" applyBorder="1" applyAlignment="1">
      <alignment horizontal="center"/>
    </xf>
    <xf numFmtId="0" fontId="24" fillId="0" borderId="4" xfId="0" applyFont="1" applyBorder="1" applyAlignment="1">
      <alignment horizontal="center"/>
    </xf>
    <xf numFmtId="0" fontId="24" fillId="0" borderId="0" xfId="0" applyFont="1" applyBorder="1" applyAlignment="1">
      <alignment horizontal="center"/>
    </xf>
    <xf numFmtId="0" fontId="24" fillId="0" borderId="5" xfId="0" applyFont="1" applyBorder="1" applyAlignment="1">
      <alignment horizontal="center"/>
    </xf>
    <xf numFmtId="0" fontId="6" fillId="0" borderId="4" xfId="0"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8" fillId="0" borderId="4" xfId="0" applyFont="1" applyBorder="1" applyAlignment="1">
      <alignment horizontal="center"/>
    </xf>
    <xf numFmtId="0" fontId="8" fillId="0" borderId="0" xfId="0" applyFont="1" applyBorder="1" applyAlignment="1">
      <alignment horizontal="center"/>
    </xf>
    <xf numFmtId="0" fontId="8" fillId="0" borderId="5" xfId="0" applyFont="1" applyBorder="1" applyAlignment="1">
      <alignment horizontal="center"/>
    </xf>
    <xf numFmtId="0" fontId="7" fillId="0" borderId="4" xfId="0" applyFont="1" applyBorder="1" applyAlignment="1">
      <alignment horizontal="center"/>
    </xf>
    <xf numFmtId="0" fontId="7" fillId="0" borderId="0" xfId="0" applyFont="1" applyBorder="1" applyAlignment="1">
      <alignment horizontal="center"/>
    </xf>
    <xf numFmtId="0" fontId="7" fillId="0" borderId="5" xfId="0" applyFont="1" applyBorder="1" applyAlignment="1">
      <alignment horizontal="center"/>
    </xf>
    <xf numFmtId="0" fontId="21" fillId="0" borderId="0" xfId="0" applyFont="1" applyAlignment="1">
      <alignment horizontal="center"/>
    </xf>
    <xf numFmtId="0" fontId="26" fillId="0" borderId="0" xfId="0" applyFont="1" applyAlignment="1">
      <alignment horizontal="left"/>
    </xf>
    <xf numFmtId="0" fontId="21" fillId="0" borderId="0" xfId="0" applyFont="1" applyBorder="1" applyAlignment="1">
      <alignment horizontal="center"/>
    </xf>
    <xf numFmtId="0" fontId="13" fillId="0" borderId="0" xfId="0" applyFont="1" applyAlignment="1">
      <alignment horizontal="center"/>
    </xf>
    <xf numFmtId="0" fontId="15" fillId="0" borderId="0" xfId="0" applyFont="1" applyBorder="1" applyAlignment="1">
      <alignment horizontal="right"/>
    </xf>
    <xf numFmtId="0" fontId="7" fillId="0" borderId="0" xfId="0" applyFont="1" applyAlignment="1">
      <alignment horizontal="center"/>
    </xf>
    <xf numFmtId="0" fontId="17" fillId="0" borderId="0" xfId="0" applyFont="1" applyAlignment="1">
      <alignment horizontal="center"/>
    </xf>
    <xf numFmtId="0" fontId="16" fillId="0" borderId="0" xfId="0" applyFont="1" applyAlignment="1">
      <alignment horizontal="center"/>
    </xf>
    <xf numFmtId="0" fontId="13" fillId="0" borderId="13" xfId="0" applyFont="1" applyFill="1" applyBorder="1" applyAlignment="1">
      <alignment horizontal="center"/>
    </xf>
    <xf numFmtId="0" fontId="14" fillId="0" borderId="0" xfId="0" applyFont="1" applyAlignment="1">
      <alignment horizontal="center"/>
    </xf>
    <xf numFmtId="0" fontId="23" fillId="0" borderId="0" xfId="0" applyFont="1" applyAlignment="1">
      <alignment horizontal="center"/>
    </xf>
    <xf numFmtId="3" fontId="21" fillId="0" borderId="0" xfId="0" applyNumberFormat="1" applyFont="1" applyAlignment="1">
      <alignment horizontal="center"/>
    </xf>
    <xf numFmtId="3" fontId="8" fillId="0" borderId="0" xfId="0" applyNumberFormat="1" applyFont="1" applyAlignment="1">
      <alignment horizontal="center"/>
    </xf>
    <xf numFmtId="3" fontId="49" fillId="0" borderId="0" xfId="0" applyNumberFormat="1" applyFont="1" applyAlignment="1">
      <alignment horizontal="center"/>
    </xf>
    <xf numFmtId="3" fontId="63" fillId="0" borderId="0" xfId="0" applyNumberFormat="1" applyFont="1" applyAlignment="1">
      <alignment horizontal="justify" vertical="justify" wrapText="1"/>
    </xf>
    <xf numFmtId="3" fontId="63" fillId="0" borderId="0" xfId="0" applyNumberFormat="1" applyFont="1" applyAlignment="1">
      <alignment horizontal="lef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KQKD Q3.07"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49"/>
  <sheetViews>
    <sheetView workbookViewId="0" topLeftCell="A31">
      <selection activeCell="C48" sqref="C48"/>
    </sheetView>
  </sheetViews>
  <sheetFormatPr defaultColWidth="8.796875" defaultRowHeight="15"/>
  <sheetData>
    <row r="1" ht="6.75" customHeight="1" thickBot="1"/>
    <row r="2" spans="1:9" ht="15.75" thickTop="1">
      <c r="A2" s="1"/>
      <c r="B2" s="2"/>
      <c r="C2" s="2"/>
      <c r="D2" s="2"/>
      <c r="E2" s="2"/>
      <c r="F2" s="2"/>
      <c r="G2" s="2"/>
      <c r="H2" s="2"/>
      <c r="I2" s="3"/>
    </row>
    <row r="3" spans="1:9" ht="19.5" customHeight="1">
      <c r="A3" s="290" t="s">
        <v>82</v>
      </c>
      <c r="B3" s="291"/>
      <c r="C3" s="291"/>
      <c r="D3" s="291"/>
      <c r="E3" s="291"/>
      <c r="F3" s="291"/>
      <c r="G3" s="291"/>
      <c r="H3" s="291"/>
      <c r="I3" s="292"/>
    </row>
    <row r="4" spans="1:9" ht="19.5" customHeight="1">
      <c r="A4" s="293" t="s">
        <v>416</v>
      </c>
      <c r="B4" s="294"/>
      <c r="C4" s="294"/>
      <c r="D4" s="294"/>
      <c r="E4" s="294"/>
      <c r="F4" s="294"/>
      <c r="G4" s="294"/>
      <c r="H4" s="294"/>
      <c r="I4" s="295"/>
    </row>
    <row r="5" spans="1:9" ht="15">
      <c r="A5" s="4"/>
      <c r="B5" s="5"/>
      <c r="C5" s="5"/>
      <c r="D5" s="5"/>
      <c r="E5" s="6" t="s">
        <v>494</v>
      </c>
      <c r="F5" s="5"/>
      <c r="G5" s="5"/>
      <c r="H5" s="5"/>
      <c r="I5" s="7"/>
    </row>
    <row r="6" spans="1:9" ht="15">
      <c r="A6" s="4"/>
      <c r="B6" s="5"/>
      <c r="C6" s="5"/>
      <c r="D6" s="5"/>
      <c r="E6" s="5"/>
      <c r="F6" s="5"/>
      <c r="G6" s="5"/>
      <c r="H6" s="5"/>
      <c r="I6" s="7"/>
    </row>
    <row r="7" spans="1:9" ht="15">
      <c r="A7" s="4"/>
      <c r="B7" s="5"/>
      <c r="C7" s="5"/>
      <c r="D7" s="5"/>
      <c r="E7" s="5"/>
      <c r="F7" s="5"/>
      <c r="G7" s="5"/>
      <c r="H7" s="5"/>
      <c r="I7" s="7"/>
    </row>
    <row r="8" spans="1:9" ht="15">
      <c r="A8" s="4"/>
      <c r="B8" s="5"/>
      <c r="C8" s="5"/>
      <c r="D8" s="5"/>
      <c r="E8" s="5"/>
      <c r="F8" s="5"/>
      <c r="G8" s="5"/>
      <c r="H8" s="5"/>
      <c r="I8" s="7"/>
    </row>
    <row r="9" spans="1:9" ht="15">
      <c r="A9" s="4"/>
      <c r="B9" s="5"/>
      <c r="C9" s="5"/>
      <c r="D9" s="5"/>
      <c r="E9" s="5"/>
      <c r="F9" s="5"/>
      <c r="G9" s="5"/>
      <c r="H9" s="5"/>
      <c r="I9" s="7"/>
    </row>
    <row r="10" spans="1:9" ht="15">
      <c r="A10" s="4"/>
      <c r="B10" s="5"/>
      <c r="C10" s="5"/>
      <c r="D10" s="5"/>
      <c r="E10" s="5"/>
      <c r="F10" s="5"/>
      <c r="G10" s="5"/>
      <c r="H10" s="5"/>
      <c r="I10" s="7"/>
    </row>
    <row r="11" spans="1:9" ht="15">
      <c r="A11" s="4"/>
      <c r="B11" s="5"/>
      <c r="C11" s="5"/>
      <c r="D11" s="5"/>
      <c r="E11" s="5"/>
      <c r="F11" s="5"/>
      <c r="G11" s="5"/>
      <c r="H11" s="5"/>
      <c r="I11" s="7"/>
    </row>
    <row r="12" spans="1:9" ht="15">
      <c r="A12" s="4"/>
      <c r="B12" s="5"/>
      <c r="C12" s="5"/>
      <c r="D12" s="5"/>
      <c r="E12" s="5"/>
      <c r="F12" s="5"/>
      <c r="G12" s="5"/>
      <c r="H12" s="5"/>
      <c r="I12" s="7"/>
    </row>
    <row r="13" spans="1:9" ht="15">
      <c r="A13" s="4"/>
      <c r="B13" s="5"/>
      <c r="C13" s="5"/>
      <c r="D13" s="5"/>
      <c r="E13" s="5"/>
      <c r="F13" s="5"/>
      <c r="G13" s="5"/>
      <c r="H13" s="5"/>
      <c r="I13" s="7"/>
    </row>
    <row r="14" spans="1:9" ht="15">
      <c r="A14" s="4"/>
      <c r="B14" s="5"/>
      <c r="C14" s="5"/>
      <c r="D14" s="5"/>
      <c r="E14" s="5"/>
      <c r="F14" s="5"/>
      <c r="G14" s="5"/>
      <c r="H14" s="5"/>
      <c r="I14" s="7"/>
    </row>
    <row r="15" spans="1:9" ht="15">
      <c r="A15" s="4"/>
      <c r="B15" s="5"/>
      <c r="C15" s="5"/>
      <c r="D15" s="5"/>
      <c r="E15" s="5"/>
      <c r="F15" s="5"/>
      <c r="G15" s="5"/>
      <c r="H15" s="5"/>
      <c r="I15" s="7"/>
    </row>
    <row r="16" spans="1:9" ht="15">
      <c r="A16" s="4"/>
      <c r="B16" s="5"/>
      <c r="C16" s="5"/>
      <c r="D16" s="5"/>
      <c r="E16" s="5"/>
      <c r="F16" s="5"/>
      <c r="G16" s="5"/>
      <c r="H16" s="5"/>
      <c r="I16" s="7"/>
    </row>
    <row r="17" spans="1:9" ht="23.25" customHeight="1">
      <c r="A17" s="296" t="s">
        <v>495</v>
      </c>
      <c r="B17" s="297"/>
      <c r="C17" s="297"/>
      <c r="D17" s="297"/>
      <c r="E17" s="297"/>
      <c r="F17" s="297"/>
      <c r="G17" s="297"/>
      <c r="H17" s="297"/>
      <c r="I17" s="298"/>
    </row>
    <row r="18" spans="1:9" ht="17.25" customHeight="1">
      <c r="A18" s="302" t="s">
        <v>415</v>
      </c>
      <c r="B18" s="303"/>
      <c r="C18" s="303"/>
      <c r="D18" s="303"/>
      <c r="E18" s="303"/>
      <c r="F18" s="303"/>
      <c r="G18" s="303"/>
      <c r="H18" s="303"/>
      <c r="I18" s="304"/>
    </row>
    <row r="19" spans="1:9" ht="15.75">
      <c r="A19" s="299" t="s">
        <v>496</v>
      </c>
      <c r="B19" s="300"/>
      <c r="C19" s="300"/>
      <c r="D19" s="300"/>
      <c r="E19" s="300"/>
      <c r="F19" s="300"/>
      <c r="G19" s="300"/>
      <c r="H19" s="300"/>
      <c r="I19" s="301"/>
    </row>
    <row r="20" spans="1:9" ht="15">
      <c r="A20" s="8"/>
      <c r="B20" s="9"/>
      <c r="C20" s="9"/>
      <c r="D20" s="9"/>
      <c r="E20" s="9"/>
      <c r="F20" s="9"/>
      <c r="G20" s="9"/>
      <c r="H20" s="9"/>
      <c r="I20" s="10"/>
    </row>
    <row r="21" spans="1:9" ht="15">
      <c r="A21" s="8"/>
      <c r="B21" s="9"/>
      <c r="C21" s="9"/>
      <c r="D21" s="9"/>
      <c r="E21" s="9"/>
      <c r="F21" s="9"/>
      <c r="G21" s="9"/>
      <c r="H21" s="9"/>
      <c r="I21" s="10"/>
    </row>
    <row r="22" spans="1:9" ht="15">
      <c r="A22" s="8"/>
      <c r="B22" s="9"/>
      <c r="C22" s="9"/>
      <c r="D22" s="9"/>
      <c r="E22" s="9"/>
      <c r="F22" s="9"/>
      <c r="G22" s="9"/>
      <c r="H22" s="9"/>
      <c r="I22" s="10"/>
    </row>
    <row r="23" spans="1:9" ht="15">
      <c r="A23" s="8"/>
      <c r="B23" s="9"/>
      <c r="C23" s="9"/>
      <c r="D23" s="9"/>
      <c r="E23" s="9"/>
      <c r="F23" s="9"/>
      <c r="G23" s="9"/>
      <c r="H23" s="9"/>
      <c r="I23" s="10"/>
    </row>
    <row r="24" spans="1:9" ht="15">
      <c r="A24" s="8"/>
      <c r="B24" s="9"/>
      <c r="C24" s="9"/>
      <c r="D24" s="9"/>
      <c r="E24" s="9"/>
      <c r="F24" s="9"/>
      <c r="G24" s="9"/>
      <c r="H24" s="9"/>
      <c r="I24" s="10"/>
    </row>
    <row r="25" spans="1:9" ht="15">
      <c r="A25" s="8"/>
      <c r="B25" s="9"/>
      <c r="C25" s="9"/>
      <c r="D25" s="9"/>
      <c r="E25" s="9"/>
      <c r="F25" s="289"/>
      <c r="G25" s="289"/>
      <c r="H25" s="9"/>
      <c r="I25" s="10"/>
    </row>
    <row r="26" spans="1:9" ht="15">
      <c r="A26" s="8"/>
      <c r="B26" s="9"/>
      <c r="C26" s="9"/>
      <c r="D26" s="9"/>
      <c r="E26" s="9"/>
      <c r="F26" s="9"/>
      <c r="G26" s="9"/>
      <c r="H26" s="9"/>
      <c r="I26" s="10"/>
    </row>
    <row r="27" spans="1:9" ht="18" customHeight="1">
      <c r="A27" s="8"/>
      <c r="B27" s="11" t="s">
        <v>497</v>
      </c>
      <c r="C27" s="12" t="s">
        <v>498</v>
      </c>
      <c r="D27" s="12"/>
      <c r="E27" s="12"/>
      <c r="G27" s="12" t="s">
        <v>499</v>
      </c>
      <c r="H27" s="9"/>
      <c r="I27" s="10"/>
    </row>
    <row r="28" spans="1:9" ht="18" customHeight="1">
      <c r="A28" s="8"/>
      <c r="B28" s="11" t="s">
        <v>500</v>
      </c>
      <c r="C28" s="12" t="s">
        <v>501</v>
      </c>
      <c r="D28" s="12"/>
      <c r="E28" s="12"/>
      <c r="F28" s="12"/>
      <c r="G28" s="12" t="s">
        <v>502</v>
      </c>
      <c r="H28" s="9"/>
      <c r="I28" s="10"/>
    </row>
    <row r="29" spans="1:9" ht="18" customHeight="1">
      <c r="A29" s="8"/>
      <c r="B29" s="11" t="s">
        <v>503</v>
      </c>
      <c r="C29" s="12" t="s">
        <v>504</v>
      </c>
      <c r="D29" s="12"/>
      <c r="E29" s="12"/>
      <c r="F29" s="12"/>
      <c r="G29" s="12" t="s">
        <v>505</v>
      </c>
      <c r="H29" s="9"/>
      <c r="I29" s="10"/>
    </row>
    <row r="30" spans="1:9" ht="18" customHeight="1">
      <c r="A30" s="8"/>
      <c r="B30" s="13" t="s">
        <v>506</v>
      </c>
      <c r="C30" s="12" t="s">
        <v>507</v>
      </c>
      <c r="D30" s="9"/>
      <c r="E30" s="9"/>
      <c r="F30" s="9"/>
      <c r="G30" s="12" t="s">
        <v>508</v>
      </c>
      <c r="H30" s="9"/>
      <c r="I30" s="10"/>
    </row>
    <row r="31" spans="1:9" ht="15">
      <c r="A31" s="8"/>
      <c r="B31" s="9"/>
      <c r="C31" s="9"/>
      <c r="D31" s="9"/>
      <c r="E31" s="9"/>
      <c r="F31" s="9"/>
      <c r="G31" s="9"/>
      <c r="H31" s="9"/>
      <c r="I31" s="10"/>
    </row>
    <row r="32" spans="1:9" ht="15">
      <c r="A32" s="8"/>
      <c r="B32" s="9"/>
      <c r="C32" s="9"/>
      <c r="D32" s="9"/>
      <c r="E32" s="9"/>
      <c r="F32" s="9"/>
      <c r="G32" s="9"/>
      <c r="H32" s="9"/>
      <c r="I32" s="10"/>
    </row>
    <row r="33" spans="1:9" ht="15">
      <c r="A33" s="8"/>
      <c r="B33" s="9"/>
      <c r="C33" s="9"/>
      <c r="D33" s="9"/>
      <c r="E33" s="9"/>
      <c r="F33" s="9"/>
      <c r="G33" s="9"/>
      <c r="H33" s="9"/>
      <c r="I33" s="10"/>
    </row>
    <row r="34" spans="1:9" ht="15">
      <c r="A34" s="8"/>
      <c r="B34" s="9"/>
      <c r="C34" s="9"/>
      <c r="D34" s="9"/>
      <c r="E34" s="9"/>
      <c r="F34" s="9"/>
      <c r="G34" s="9"/>
      <c r="H34" s="9"/>
      <c r="I34" s="10"/>
    </row>
    <row r="35" spans="1:9" ht="15">
      <c r="A35" s="8"/>
      <c r="B35" s="9"/>
      <c r="C35" s="9"/>
      <c r="D35" s="9"/>
      <c r="E35" s="9"/>
      <c r="F35" s="9"/>
      <c r="G35" s="9"/>
      <c r="H35" s="9"/>
      <c r="I35" s="10"/>
    </row>
    <row r="36" spans="1:9" ht="15">
      <c r="A36" s="8"/>
      <c r="B36" s="9"/>
      <c r="C36" s="9"/>
      <c r="D36" s="9"/>
      <c r="E36" s="9"/>
      <c r="F36" s="9"/>
      <c r="G36" s="9"/>
      <c r="H36" s="9"/>
      <c r="I36" s="10"/>
    </row>
    <row r="37" spans="1:9" ht="15">
      <c r="A37" s="8"/>
      <c r="B37" s="9"/>
      <c r="C37" s="9"/>
      <c r="D37" s="9"/>
      <c r="E37" s="9"/>
      <c r="F37" s="9"/>
      <c r="G37" s="9"/>
      <c r="H37" s="9"/>
      <c r="I37" s="10"/>
    </row>
    <row r="38" spans="1:9" ht="15">
      <c r="A38" s="8"/>
      <c r="B38" s="9"/>
      <c r="C38" s="9"/>
      <c r="D38" s="9"/>
      <c r="E38" s="9"/>
      <c r="F38" s="9"/>
      <c r="G38" s="9"/>
      <c r="H38" s="9"/>
      <c r="I38" s="10"/>
    </row>
    <row r="39" spans="1:9" ht="15">
      <c r="A39" s="8"/>
      <c r="E39" s="9"/>
      <c r="F39" s="9"/>
      <c r="G39" s="9"/>
      <c r="H39" s="9"/>
      <c r="I39" s="10"/>
    </row>
    <row r="40" spans="1:9" ht="15">
      <c r="A40" s="8"/>
      <c r="B40" s="14" t="s">
        <v>225</v>
      </c>
      <c r="C40" s="9"/>
      <c r="E40" s="9"/>
      <c r="F40" s="9"/>
      <c r="G40" s="9"/>
      <c r="H40" s="9"/>
      <c r="I40" s="10"/>
    </row>
    <row r="41" spans="1:9" ht="15">
      <c r="A41" s="8"/>
      <c r="B41" s="15" t="s">
        <v>509</v>
      </c>
      <c r="C41" s="16" t="s">
        <v>119</v>
      </c>
      <c r="D41" s="9"/>
      <c r="E41" s="9"/>
      <c r="F41" s="9"/>
      <c r="G41" s="9"/>
      <c r="H41" s="9"/>
      <c r="I41" s="10"/>
    </row>
    <row r="42" spans="1:9" ht="15">
      <c r="A42" s="8"/>
      <c r="B42" s="18" t="s">
        <v>510</v>
      </c>
      <c r="C42" s="16" t="s">
        <v>512</v>
      </c>
      <c r="D42" s="9"/>
      <c r="E42" s="17"/>
      <c r="F42" s="17"/>
      <c r="G42" s="9"/>
      <c r="H42" s="9"/>
      <c r="I42" s="10"/>
    </row>
    <row r="43" spans="1:9" ht="15">
      <c r="A43" s="8"/>
      <c r="B43" s="15" t="s">
        <v>511</v>
      </c>
      <c r="C43" s="16" t="s">
        <v>629</v>
      </c>
      <c r="D43" s="9"/>
      <c r="E43" s="17"/>
      <c r="F43" s="17"/>
      <c r="G43" s="9"/>
      <c r="H43" s="9"/>
      <c r="I43" s="10"/>
    </row>
    <row r="44" spans="1:9" ht="15">
      <c r="A44" s="8"/>
      <c r="B44" s="19" t="s">
        <v>513</v>
      </c>
      <c r="C44" s="20" t="s">
        <v>486</v>
      </c>
      <c r="D44" s="17"/>
      <c r="E44" s="17"/>
      <c r="F44" s="17"/>
      <c r="G44" s="9"/>
      <c r="H44" s="9"/>
      <c r="I44" s="10"/>
    </row>
    <row r="45" spans="1:9" ht="15">
      <c r="A45" s="8"/>
      <c r="B45" s="15" t="s">
        <v>514</v>
      </c>
      <c r="C45" s="20" t="s">
        <v>71</v>
      </c>
      <c r="D45" s="17"/>
      <c r="E45" s="17"/>
      <c r="F45" s="17"/>
      <c r="G45" s="9"/>
      <c r="H45" s="9"/>
      <c r="I45" s="10"/>
    </row>
    <row r="46" spans="1:9" ht="15">
      <c r="A46" s="8"/>
      <c r="B46" s="19" t="s">
        <v>515</v>
      </c>
      <c r="C46" s="20" t="s">
        <v>28</v>
      </c>
      <c r="D46" s="17"/>
      <c r="E46" s="17"/>
      <c r="F46" s="17"/>
      <c r="G46" s="9"/>
      <c r="H46" s="9"/>
      <c r="I46" s="10"/>
    </row>
    <row r="47" spans="1:9" ht="15.75">
      <c r="A47" s="8"/>
      <c r="B47" s="15" t="s">
        <v>516</v>
      </c>
      <c r="C47" s="16" t="s">
        <v>121</v>
      </c>
      <c r="D47" s="17"/>
      <c r="E47" s="21"/>
      <c r="F47" s="21"/>
      <c r="G47" s="21"/>
      <c r="H47" s="9"/>
      <c r="I47" s="10"/>
    </row>
    <row r="48" spans="1:9" ht="15">
      <c r="A48" s="8"/>
      <c r="B48" s="15" t="s">
        <v>120</v>
      </c>
      <c r="C48" s="16" t="s">
        <v>517</v>
      </c>
      <c r="D48" s="17"/>
      <c r="E48" s="17"/>
      <c r="F48" s="191"/>
      <c r="G48" s="9"/>
      <c r="H48" s="9"/>
      <c r="I48" s="10"/>
    </row>
    <row r="49" spans="1:9" ht="15.75" thickBot="1">
      <c r="A49" s="22"/>
      <c r="B49" s="23"/>
      <c r="C49" s="23"/>
      <c r="D49" s="23"/>
      <c r="E49" s="23"/>
      <c r="F49" s="23"/>
      <c r="G49" s="23"/>
      <c r="H49" s="23"/>
      <c r="I49" s="24"/>
    </row>
    <row r="50" ht="15.75" thickTop="1"/>
  </sheetData>
  <mergeCells count="6">
    <mergeCell ref="F25:G25"/>
    <mergeCell ref="A3:I3"/>
    <mergeCell ref="A4:I4"/>
    <mergeCell ref="A17:I17"/>
    <mergeCell ref="A19:I19"/>
    <mergeCell ref="A18:I18"/>
  </mergeCells>
  <printOptions/>
  <pageMargins left="1.07" right="0.56" top="0.4" bottom="0.38" header="0.32" footer="0.2"/>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N30"/>
  <sheetViews>
    <sheetView workbookViewId="0" topLeftCell="A1">
      <selection activeCell="J7" sqref="J7"/>
    </sheetView>
  </sheetViews>
  <sheetFormatPr defaultColWidth="8.796875" defaultRowHeight="15"/>
  <cols>
    <col min="1" max="1" width="5.59765625" style="61" customWidth="1"/>
    <col min="2" max="2" width="25.8984375" style="61" customWidth="1"/>
    <col min="3" max="3" width="9" style="61" customWidth="1"/>
    <col min="4" max="5" width="13.59765625" style="61" customWidth="1"/>
    <col min="6" max="6" width="15.59765625" style="61" customWidth="1"/>
    <col min="7" max="7" width="9" style="61" customWidth="1"/>
    <col min="8" max="8" width="13.5" style="61" bestFit="1" customWidth="1"/>
    <col min="9" max="11" width="9" style="61" customWidth="1"/>
    <col min="12" max="12" width="9.09765625" style="61" customWidth="1"/>
    <col min="13" max="16384" width="9" style="61" customWidth="1"/>
  </cols>
  <sheetData>
    <row r="1" spans="1:6" ht="19.5" customHeight="1">
      <c r="A1" s="262" t="s">
        <v>341</v>
      </c>
      <c r="D1" s="316" t="s">
        <v>72</v>
      </c>
      <c r="E1" s="316"/>
      <c r="F1" s="316"/>
    </row>
    <row r="2" spans="1:6" ht="19.5" customHeight="1">
      <c r="A2" s="262" t="s">
        <v>342</v>
      </c>
      <c r="D2" s="318" t="s">
        <v>73</v>
      </c>
      <c r="E2" s="318"/>
      <c r="F2" s="318"/>
    </row>
    <row r="3" spans="2:6" ht="19.5" customHeight="1">
      <c r="B3" s="263" t="s">
        <v>69</v>
      </c>
      <c r="F3" s="264" t="str">
        <f>'BCDKT.Q3.12'!D112</f>
        <v>Nam §Þnh, ngµy 15 th¸ng 10 n¨m 2012</v>
      </c>
    </row>
    <row r="4" ht="19.5" customHeight="1"/>
    <row r="5" spans="2:3" ht="24" customHeight="1">
      <c r="B5" s="265" t="s">
        <v>74</v>
      </c>
      <c r="C5" s="266" t="s">
        <v>474</v>
      </c>
    </row>
    <row r="6" ht="19.5" customHeight="1">
      <c r="C6" s="266" t="s">
        <v>475</v>
      </c>
    </row>
    <row r="7" spans="1:6" ht="20.25" customHeight="1">
      <c r="A7" s="278"/>
      <c r="B7" s="278" t="s">
        <v>476</v>
      </c>
      <c r="C7" s="279" t="s">
        <v>339</v>
      </c>
      <c r="D7" s="278"/>
      <c r="E7" s="278"/>
      <c r="F7" s="278"/>
    </row>
    <row r="8" spans="1:6" ht="20.25" customHeight="1">
      <c r="A8" s="278"/>
      <c r="B8" s="278" t="s">
        <v>477</v>
      </c>
      <c r="C8" s="279" t="s">
        <v>478</v>
      </c>
      <c r="D8" s="278"/>
      <c r="E8" s="278"/>
      <c r="F8" s="278"/>
    </row>
    <row r="9" spans="1:6" ht="20.25" customHeight="1">
      <c r="A9" s="278"/>
      <c r="B9" s="278" t="s">
        <v>479</v>
      </c>
      <c r="C9" s="279" t="s">
        <v>480</v>
      </c>
      <c r="D9" s="278"/>
      <c r="E9" s="278"/>
      <c r="F9" s="278"/>
    </row>
    <row r="10" spans="1:6" ht="20.25" customHeight="1">
      <c r="A10" s="278"/>
      <c r="B10" s="278" t="s">
        <v>481</v>
      </c>
      <c r="C10" s="279" t="s">
        <v>482</v>
      </c>
      <c r="D10" s="278"/>
      <c r="E10" s="279" t="s">
        <v>483</v>
      </c>
      <c r="F10" s="278"/>
    </row>
    <row r="11" spans="1:6" ht="20.25" customHeight="1">
      <c r="A11" s="278"/>
      <c r="B11" s="278" t="s">
        <v>484</v>
      </c>
      <c r="C11" s="279"/>
      <c r="D11" s="278" t="s">
        <v>87</v>
      </c>
      <c r="E11" s="279"/>
      <c r="F11" s="278"/>
    </row>
    <row r="12" spans="1:6" ht="20.25" customHeight="1">
      <c r="A12" s="278"/>
      <c r="B12" s="278" t="s">
        <v>177</v>
      </c>
      <c r="C12" s="279"/>
      <c r="D12" s="282" t="s">
        <v>178</v>
      </c>
      <c r="E12" s="279"/>
      <c r="F12" s="278"/>
    </row>
    <row r="13" spans="1:6" ht="64.5" customHeight="1">
      <c r="A13" s="280"/>
      <c r="B13" s="319" t="s">
        <v>123</v>
      </c>
      <c r="C13" s="319"/>
      <c r="D13" s="319"/>
      <c r="E13" s="319"/>
      <c r="F13" s="319"/>
    </row>
    <row r="14" spans="1:6" ht="22.5" customHeight="1">
      <c r="A14" s="278"/>
      <c r="B14" s="278" t="s">
        <v>485</v>
      </c>
      <c r="C14" s="278"/>
      <c r="D14" s="278"/>
      <c r="E14" s="278"/>
      <c r="F14" s="278"/>
    </row>
    <row r="15" spans="1:6" ht="45" customHeight="1">
      <c r="A15" s="280"/>
      <c r="B15" s="320" t="s">
        <v>487</v>
      </c>
      <c r="C15" s="320"/>
      <c r="D15" s="320"/>
      <c r="E15" s="320"/>
      <c r="F15" s="320"/>
    </row>
    <row r="16" spans="2:14" ht="20.25" customHeight="1">
      <c r="B16" s="267"/>
      <c r="I16" s="268"/>
      <c r="J16" s="268"/>
      <c r="K16" s="268"/>
      <c r="L16" s="268"/>
      <c r="M16" s="268"/>
      <c r="N16" s="268"/>
    </row>
    <row r="17" spans="5:14" ht="19.5" customHeight="1">
      <c r="E17" s="269" t="s">
        <v>340</v>
      </c>
      <c r="I17" s="268"/>
      <c r="J17" s="268"/>
      <c r="K17" s="268"/>
      <c r="L17" s="268"/>
      <c r="M17" s="268"/>
      <c r="N17" s="268"/>
    </row>
    <row r="18" ht="19.5" customHeight="1"/>
    <row r="19" ht="19.5" customHeight="1"/>
    <row r="20" spans="1:2" ht="19.5" customHeight="1">
      <c r="A20" s="270" t="s">
        <v>75</v>
      </c>
      <c r="B20" s="271"/>
    </row>
    <row r="21" spans="1:2" ht="18" customHeight="1">
      <c r="A21" s="271"/>
      <c r="B21" s="272" t="s">
        <v>76</v>
      </c>
    </row>
    <row r="22" spans="1:2" ht="18" customHeight="1">
      <c r="A22" s="271"/>
      <c r="B22" s="272" t="s">
        <v>77</v>
      </c>
    </row>
    <row r="23" ht="18" customHeight="1"/>
    <row r="24" ht="18" customHeight="1">
      <c r="B24" s="267"/>
    </row>
    <row r="25" ht="18" customHeight="1">
      <c r="E25" s="269"/>
    </row>
    <row r="26" ht="18" customHeight="1"/>
    <row r="27" ht="18" customHeight="1"/>
    <row r="28" spans="1:2" ht="18" customHeight="1">
      <c r="A28" s="270"/>
      <c r="B28" s="271"/>
    </row>
    <row r="29" spans="1:2" ht="18" customHeight="1">
      <c r="A29" s="271"/>
      <c r="B29" s="272"/>
    </row>
    <row r="30" spans="1:2" ht="18" customHeight="1">
      <c r="A30" s="271"/>
      <c r="B30" s="272"/>
    </row>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sheetData>
  <mergeCells count="4">
    <mergeCell ref="D1:F1"/>
    <mergeCell ref="D2:F2"/>
    <mergeCell ref="B13:F13"/>
    <mergeCell ref="B15:F15"/>
  </mergeCells>
  <printOptions/>
  <pageMargins left="0.92" right="0.55" top="0.74" bottom="0.3" header="0.44" footer="0.21"/>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119"/>
  <sheetViews>
    <sheetView workbookViewId="0" topLeftCell="A1">
      <selection activeCell="G1" sqref="G1:J16384"/>
    </sheetView>
  </sheetViews>
  <sheetFormatPr defaultColWidth="8.796875" defaultRowHeight="15"/>
  <cols>
    <col min="1" max="1" width="41" style="0" customWidth="1"/>
    <col min="2" max="2" width="5.5" style="26" customWidth="1"/>
    <col min="3" max="3" width="10.8984375" style="26" customWidth="1"/>
    <col min="4" max="5" width="14.59765625" style="0" customWidth="1"/>
    <col min="6" max="6" width="5" style="0" customWidth="1"/>
    <col min="7" max="7" width="13.8984375" style="61" customWidth="1"/>
  </cols>
  <sheetData>
    <row r="1" spans="1:5" ht="15.75">
      <c r="A1" s="25" t="s">
        <v>418</v>
      </c>
      <c r="C1" s="27"/>
      <c r="D1" s="308" t="s">
        <v>518</v>
      </c>
      <c r="E1" s="308"/>
    </row>
    <row r="2" spans="1:5" ht="13.5" customHeight="1">
      <c r="A2" s="28" t="s">
        <v>519</v>
      </c>
      <c r="C2" s="309" t="s">
        <v>520</v>
      </c>
      <c r="D2" s="309"/>
      <c r="E2" s="309"/>
    </row>
    <row r="3" spans="3:5" ht="12.75" customHeight="1">
      <c r="C3" s="309" t="s">
        <v>521</v>
      </c>
      <c r="D3" s="309"/>
      <c r="E3" s="309"/>
    </row>
    <row r="4" spans="1:5" ht="27" customHeight="1">
      <c r="A4" s="312" t="s">
        <v>498</v>
      </c>
      <c r="B4" s="312"/>
      <c r="C4" s="312"/>
      <c r="D4" s="312"/>
      <c r="E4" s="312"/>
    </row>
    <row r="5" spans="1:5" ht="15" customHeight="1">
      <c r="A5" s="310" t="s">
        <v>415</v>
      </c>
      <c r="B5" s="310"/>
      <c r="C5" s="310"/>
      <c r="D5" s="310"/>
      <c r="E5" s="310"/>
    </row>
    <row r="6" spans="1:5" ht="16.5" customHeight="1">
      <c r="A6" s="311" t="s">
        <v>417</v>
      </c>
      <c r="B6" s="311"/>
      <c r="C6" s="311"/>
      <c r="D6" s="311"/>
      <c r="E6" s="311"/>
    </row>
    <row r="7" ht="12.75" customHeight="1">
      <c r="E7" s="52" t="s">
        <v>522</v>
      </c>
    </row>
    <row r="8" spans="1:5" ht="14.25" customHeight="1">
      <c r="A8" s="243" t="s">
        <v>523</v>
      </c>
      <c r="B8" s="243" t="s">
        <v>524</v>
      </c>
      <c r="C8" s="243" t="s">
        <v>525</v>
      </c>
      <c r="D8" s="243" t="s">
        <v>526</v>
      </c>
      <c r="E8" s="243" t="s">
        <v>527</v>
      </c>
    </row>
    <row r="9" spans="1:5" ht="13.5" customHeight="1">
      <c r="A9" s="240" t="s">
        <v>528</v>
      </c>
      <c r="B9" s="241" t="s">
        <v>529</v>
      </c>
      <c r="C9" s="242"/>
      <c r="D9" s="244">
        <f>D10+D13+D16+D23+D26</f>
        <v>137623002209</v>
      </c>
      <c r="E9" s="244">
        <f>E10+E13+E16+E23+E26</f>
        <v>117383775678</v>
      </c>
    </row>
    <row r="10" spans="1:5" ht="13.5" customHeight="1">
      <c r="A10" s="31" t="s">
        <v>530</v>
      </c>
      <c r="B10" s="32" t="s">
        <v>531</v>
      </c>
      <c r="C10" s="33"/>
      <c r="D10" s="245">
        <f>D11+D12</f>
        <v>15449807462</v>
      </c>
      <c r="E10" s="245">
        <f>E11+E12</f>
        <v>5089205044</v>
      </c>
    </row>
    <row r="11" spans="1:5" ht="13.5" customHeight="1">
      <c r="A11" s="34" t="s">
        <v>532</v>
      </c>
      <c r="B11" s="35" t="s">
        <v>533</v>
      </c>
      <c r="C11" s="35" t="s">
        <v>534</v>
      </c>
      <c r="D11" s="60">
        <v>15449807462</v>
      </c>
      <c r="E11" s="60">
        <v>5089205044</v>
      </c>
    </row>
    <row r="12" spans="1:5" ht="13.5" customHeight="1">
      <c r="A12" s="34" t="s">
        <v>535</v>
      </c>
      <c r="B12" s="35" t="s">
        <v>536</v>
      </c>
      <c r="C12" s="35" t="s">
        <v>537</v>
      </c>
      <c r="D12" s="60"/>
      <c r="E12" s="60"/>
    </row>
    <row r="13" spans="1:5" ht="13.5" customHeight="1">
      <c r="A13" s="31" t="s">
        <v>539</v>
      </c>
      <c r="B13" s="32" t="s">
        <v>540</v>
      </c>
      <c r="C13" s="35" t="s">
        <v>541</v>
      </c>
      <c r="D13" s="245"/>
      <c r="E13" s="245"/>
    </row>
    <row r="14" spans="1:5" ht="13.5" customHeight="1">
      <c r="A14" s="34" t="s">
        <v>542</v>
      </c>
      <c r="B14" s="35" t="s">
        <v>543</v>
      </c>
      <c r="C14" s="35" t="s">
        <v>537</v>
      </c>
      <c r="D14" s="60"/>
      <c r="E14" s="60"/>
    </row>
    <row r="15" spans="1:5" ht="13.5" customHeight="1">
      <c r="A15" s="34" t="s">
        <v>544</v>
      </c>
      <c r="B15" s="35" t="s">
        <v>545</v>
      </c>
      <c r="C15" s="35" t="s">
        <v>537</v>
      </c>
      <c r="D15" s="60"/>
      <c r="E15" s="60"/>
    </row>
    <row r="16" spans="1:5" ht="13.5" customHeight="1">
      <c r="A16" s="31" t="s">
        <v>546</v>
      </c>
      <c r="B16" s="32" t="s">
        <v>547</v>
      </c>
      <c r="C16" s="33"/>
      <c r="D16" s="245">
        <f>SUM(D17:D22)</f>
        <v>104257996398</v>
      </c>
      <c r="E16" s="245">
        <f>SUM(E17:E22)</f>
        <v>88975943359</v>
      </c>
    </row>
    <row r="17" spans="1:5" ht="13.5" customHeight="1">
      <c r="A17" s="34" t="s">
        <v>548</v>
      </c>
      <c r="B17" s="35" t="s">
        <v>549</v>
      </c>
      <c r="C17" s="35" t="s">
        <v>537</v>
      </c>
      <c r="D17" s="60">
        <v>104129708621</v>
      </c>
      <c r="E17" s="60">
        <v>88866258383</v>
      </c>
    </row>
    <row r="18" spans="1:5" ht="13.5" customHeight="1">
      <c r="A18" s="34" t="s">
        <v>550</v>
      </c>
      <c r="B18" s="35" t="s">
        <v>551</v>
      </c>
      <c r="C18" s="35" t="s">
        <v>537</v>
      </c>
      <c r="D18" s="60">
        <v>121000000</v>
      </c>
      <c r="E18" s="60">
        <v>109684976</v>
      </c>
    </row>
    <row r="19" spans="1:5" ht="13.5" customHeight="1">
      <c r="A19" s="34" t="s">
        <v>552</v>
      </c>
      <c r="B19" s="35" t="s">
        <v>553</v>
      </c>
      <c r="C19" s="35" t="s">
        <v>537</v>
      </c>
      <c r="D19" s="246"/>
      <c r="E19" s="246"/>
    </row>
    <row r="20" spans="1:5" ht="13.5" customHeight="1">
      <c r="A20" s="34" t="s">
        <v>554</v>
      </c>
      <c r="B20" s="35" t="s">
        <v>555</v>
      </c>
      <c r="C20" s="35" t="s">
        <v>537</v>
      </c>
      <c r="D20" s="246"/>
      <c r="E20" s="246"/>
    </row>
    <row r="21" spans="1:5" ht="13.5" customHeight="1">
      <c r="A21" s="34" t="s">
        <v>557</v>
      </c>
      <c r="B21" s="35" t="s">
        <v>558</v>
      </c>
      <c r="C21" s="35" t="s">
        <v>559</v>
      </c>
      <c r="D21" s="60">
        <v>7287777</v>
      </c>
      <c r="E21" s="60"/>
    </row>
    <row r="22" spans="1:5" ht="13.5" customHeight="1">
      <c r="A22" s="34" t="s">
        <v>560</v>
      </c>
      <c r="B22" s="35" t="s">
        <v>561</v>
      </c>
      <c r="C22" s="35" t="s">
        <v>537</v>
      </c>
      <c r="D22" s="60"/>
      <c r="E22" s="60"/>
    </row>
    <row r="23" spans="1:5" ht="13.5" customHeight="1">
      <c r="A23" s="31" t="s">
        <v>562</v>
      </c>
      <c r="B23" s="32" t="s">
        <v>563</v>
      </c>
      <c r="C23" s="33"/>
      <c r="D23" s="245">
        <f>SUM(D24:D25)</f>
        <v>17876473102</v>
      </c>
      <c r="E23" s="245">
        <f>SUM(E24:E25)</f>
        <v>23240560473</v>
      </c>
    </row>
    <row r="24" spans="1:5" ht="13.5" customHeight="1">
      <c r="A24" s="34" t="s">
        <v>564</v>
      </c>
      <c r="B24" s="35" t="s">
        <v>565</v>
      </c>
      <c r="C24" s="35" t="s">
        <v>566</v>
      </c>
      <c r="D24" s="60">
        <v>17876473102</v>
      </c>
      <c r="E24" s="60">
        <v>23240560473</v>
      </c>
    </row>
    <row r="25" spans="1:5" ht="13.5" customHeight="1">
      <c r="A25" s="34" t="s">
        <v>567</v>
      </c>
      <c r="B25" s="35" t="s">
        <v>568</v>
      </c>
      <c r="C25" s="35" t="s">
        <v>537</v>
      </c>
      <c r="D25" s="60"/>
      <c r="E25" s="60"/>
    </row>
    <row r="26" spans="1:5" ht="13.5" customHeight="1">
      <c r="A26" s="31" t="s">
        <v>569</v>
      </c>
      <c r="B26" s="32" t="s">
        <v>570</v>
      </c>
      <c r="C26" s="33"/>
      <c r="D26" s="245">
        <f>SUM(D27:D30)</f>
        <v>38725247</v>
      </c>
      <c r="E26" s="245">
        <f>SUM(E27:E30)</f>
        <v>78066802</v>
      </c>
    </row>
    <row r="27" spans="1:5" ht="13.5" customHeight="1">
      <c r="A27" s="34" t="s">
        <v>571</v>
      </c>
      <c r="B27" s="35" t="s">
        <v>572</v>
      </c>
      <c r="C27" s="35" t="s">
        <v>537</v>
      </c>
      <c r="D27" s="60">
        <v>22490628</v>
      </c>
      <c r="E27" s="60"/>
    </row>
    <row r="28" spans="1:5" ht="13.5" customHeight="1">
      <c r="A28" s="34" t="s">
        <v>573</v>
      </c>
      <c r="B28" s="35" t="s">
        <v>574</v>
      </c>
      <c r="C28" s="35" t="s">
        <v>537</v>
      </c>
      <c r="D28" s="60">
        <v>6234619</v>
      </c>
      <c r="E28" s="60">
        <v>72066802</v>
      </c>
    </row>
    <row r="29" spans="1:5" ht="13.5" customHeight="1">
      <c r="A29" s="34" t="s">
        <v>575</v>
      </c>
      <c r="B29" s="35" t="s">
        <v>576</v>
      </c>
      <c r="C29" s="35" t="s">
        <v>577</v>
      </c>
      <c r="D29" s="246"/>
      <c r="E29" s="246"/>
    </row>
    <row r="30" spans="1:5" ht="13.5" customHeight="1">
      <c r="A30" s="34" t="s">
        <v>581</v>
      </c>
      <c r="B30" s="35" t="s">
        <v>582</v>
      </c>
      <c r="C30" s="35" t="s">
        <v>537</v>
      </c>
      <c r="D30" s="60">
        <v>10000000</v>
      </c>
      <c r="E30" s="60">
        <v>6000000</v>
      </c>
    </row>
    <row r="31" spans="1:5" ht="13.5" customHeight="1">
      <c r="A31" s="31" t="s">
        <v>583</v>
      </c>
      <c r="B31" s="32" t="s">
        <v>584</v>
      </c>
      <c r="C31" s="33"/>
      <c r="D31" s="245">
        <f>D32+D38+D49+D52+D57</f>
        <v>28613392935</v>
      </c>
      <c r="E31" s="245">
        <f>E32+E38+E49+E52+E57</f>
        <v>32064837524</v>
      </c>
    </row>
    <row r="32" spans="1:5" ht="13.5" customHeight="1">
      <c r="A32" s="31" t="s">
        <v>585</v>
      </c>
      <c r="B32" s="32" t="s">
        <v>586</v>
      </c>
      <c r="C32" s="33"/>
      <c r="D32" s="245"/>
      <c r="E32" s="245"/>
    </row>
    <row r="33" spans="1:5" ht="13.5" customHeight="1">
      <c r="A33" s="34" t="s">
        <v>587</v>
      </c>
      <c r="B33" s="35" t="s">
        <v>588</v>
      </c>
      <c r="C33" s="35" t="s">
        <v>537</v>
      </c>
      <c r="D33" s="60"/>
      <c r="E33" s="60"/>
    </row>
    <row r="34" spans="1:5" ht="13.5" customHeight="1">
      <c r="A34" s="34" t="s">
        <v>589</v>
      </c>
      <c r="B34" s="35" t="s">
        <v>590</v>
      </c>
      <c r="C34" s="35" t="s">
        <v>537</v>
      </c>
      <c r="D34" s="60"/>
      <c r="E34" s="60"/>
    </row>
    <row r="35" spans="1:5" ht="13.5" customHeight="1">
      <c r="A35" s="34" t="s">
        <v>591</v>
      </c>
      <c r="B35" s="35" t="s">
        <v>592</v>
      </c>
      <c r="C35" s="35" t="s">
        <v>593</v>
      </c>
      <c r="D35" s="60"/>
      <c r="E35" s="60"/>
    </row>
    <row r="36" spans="1:5" ht="13.5" customHeight="1">
      <c r="A36" s="34" t="s">
        <v>594</v>
      </c>
      <c r="B36" s="35" t="s">
        <v>595</v>
      </c>
      <c r="C36" s="35" t="s">
        <v>596</v>
      </c>
      <c r="D36" s="60"/>
      <c r="E36" s="60"/>
    </row>
    <row r="37" spans="1:5" ht="13.5" customHeight="1">
      <c r="A37" s="34" t="s">
        <v>597</v>
      </c>
      <c r="B37" s="35" t="s">
        <v>598</v>
      </c>
      <c r="C37" s="35" t="s">
        <v>537</v>
      </c>
      <c r="D37" s="60"/>
      <c r="E37" s="60"/>
    </row>
    <row r="38" spans="1:5" ht="13.5" customHeight="1">
      <c r="A38" s="36" t="s">
        <v>600</v>
      </c>
      <c r="B38" s="37" t="s">
        <v>601</v>
      </c>
      <c r="C38" s="38"/>
      <c r="D38" s="245">
        <f>D39+D42+D45+D48</f>
        <v>28500500536</v>
      </c>
      <c r="E38" s="245">
        <f>E39+E42+E45+E48</f>
        <v>31852396190</v>
      </c>
    </row>
    <row r="39" spans="1:6" ht="13.5" customHeight="1">
      <c r="A39" s="39" t="s">
        <v>602</v>
      </c>
      <c r="B39" s="40" t="s">
        <v>603</v>
      </c>
      <c r="C39" s="40" t="s">
        <v>604</v>
      </c>
      <c r="D39" s="60">
        <f>D40+D41</f>
        <v>28438289311</v>
      </c>
      <c r="E39" s="60">
        <f>E40+E41</f>
        <v>31784569509</v>
      </c>
      <c r="F39" s="41"/>
    </row>
    <row r="40" spans="1:5" ht="13.5" customHeight="1">
      <c r="A40" s="39" t="s">
        <v>605</v>
      </c>
      <c r="B40" s="40" t="s">
        <v>606</v>
      </c>
      <c r="C40" s="40" t="s">
        <v>537</v>
      </c>
      <c r="D40" s="60">
        <v>94329602268</v>
      </c>
      <c r="E40" s="60">
        <v>93045977999</v>
      </c>
    </row>
    <row r="41" spans="1:5" ht="13.5" customHeight="1">
      <c r="A41" s="39" t="s">
        <v>607</v>
      </c>
      <c r="B41" s="40" t="s">
        <v>608</v>
      </c>
      <c r="C41" s="40" t="s">
        <v>537</v>
      </c>
      <c r="D41" s="60">
        <v>-65891312957</v>
      </c>
      <c r="E41" s="60">
        <v>-61261408490</v>
      </c>
    </row>
    <row r="42" spans="1:5" ht="13.5" customHeight="1">
      <c r="A42" s="34" t="s">
        <v>609</v>
      </c>
      <c r="B42" s="35" t="s">
        <v>610</v>
      </c>
      <c r="C42" s="35" t="s">
        <v>611</v>
      </c>
      <c r="D42" s="60"/>
      <c r="E42" s="60"/>
    </row>
    <row r="43" spans="1:5" ht="13.5" customHeight="1">
      <c r="A43" s="34" t="s">
        <v>605</v>
      </c>
      <c r="B43" s="35" t="s">
        <v>612</v>
      </c>
      <c r="C43" s="35" t="s">
        <v>537</v>
      </c>
      <c r="D43" s="60"/>
      <c r="E43" s="60"/>
    </row>
    <row r="44" spans="1:5" ht="13.5" customHeight="1">
      <c r="A44" s="34" t="s">
        <v>607</v>
      </c>
      <c r="B44" s="35" t="s">
        <v>613</v>
      </c>
      <c r="C44" s="35" t="s">
        <v>537</v>
      </c>
      <c r="D44" s="60"/>
      <c r="E44" s="60"/>
    </row>
    <row r="45" spans="1:5" ht="13.5" customHeight="1">
      <c r="A45" s="34" t="s">
        <v>614</v>
      </c>
      <c r="B45" s="35" t="s">
        <v>615</v>
      </c>
      <c r="C45" s="35" t="s">
        <v>616</v>
      </c>
      <c r="D45" s="60">
        <f>D46+D47</f>
        <v>50606681</v>
      </c>
      <c r="E45" s="60">
        <f>E46+E47</f>
        <v>67826681</v>
      </c>
    </row>
    <row r="46" spans="1:5" ht="13.5" customHeight="1">
      <c r="A46" s="34" t="s">
        <v>605</v>
      </c>
      <c r="B46" s="35" t="s">
        <v>617</v>
      </c>
      <c r="C46" s="35" t="s">
        <v>537</v>
      </c>
      <c r="D46" s="60">
        <v>147300000</v>
      </c>
      <c r="E46" s="60">
        <v>147300000</v>
      </c>
    </row>
    <row r="47" spans="1:5" ht="13.5" customHeight="1">
      <c r="A47" s="34" t="s">
        <v>607</v>
      </c>
      <c r="B47" s="35" t="s">
        <v>618</v>
      </c>
      <c r="C47" s="35" t="s">
        <v>537</v>
      </c>
      <c r="D47" s="274">
        <v>-96693319</v>
      </c>
      <c r="E47" s="274">
        <v>-79473319</v>
      </c>
    </row>
    <row r="48" spans="1:5" ht="13.5" customHeight="1">
      <c r="A48" s="34" t="s">
        <v>626</v>
      </c>
      <c r="B48" s="35" t="s">
        <v>627</v>
      </c>
      <c r="C48" s="35" t="s">
        <v>628</v>
      </c>
      <c r="D48" s="60">
        <v>11604544</v>
      </c>
      <c r="E48" s="60"/>
    </row>
    <row r="49" spans="1:5" ht="13.5" customHeight="1">
      <c r="A49" s="31" t="s">
        <v>630</v>
      </c>
      <c r="B49" s="32" t="s">
        <v>631</v>
      </c>
      <c r="C49" s="35" t="s">
        <v>632</v>
      </c>
      <c r="D49" s="245"/>
      <c r="E49" s="245"/>
    </row>
    <row r="50" spans="1:5" ht="13.5" customHeight="1">
      <c r="A50" s="34" t="s">
        <v>605</v>
      </c>
      <c r="B50" s="35" t="s">
        <v>633</v>
      </c>
      <c r="C50" s="35" t="s">
        <v>537</v>
      </c>
      <c r="D50" s="60"/>
      <c r="E50" s="60"/>
    </row>
    <row r="51" spans="1:5" ht="13.5" customHeight="1">
      <c r="A51" s="34" t="s">
        <v>634</v>
      </c>
      <c r="B51" s="35" t="s">
        <v>635</v>
      </c>
      <c r="C51" s="35" t="s">
        <v>537</v>
      </c>
      <c r="D51" s="60"/>
      <c r="E51" s="60"/>
    </row>
    <row r="52" spans="1:5" ht="13.5" customHeight="1">
      <c r="A52" s="31" t="s">
        <v>636</v>
      </c>
      <c r="B52" s="32" t="s">
        <v>637</v>
      </c>
      <c r="C52" s="33"/>
      <c r="D52" s="245"/>
      <c r="E52" s="245"/>
    </row>
    <row r="53" spans="1:5" ht="13.5" customHeight="1">
      <c r="A53" s="34" t="s">
        <v>638</v>
      </c>
      <c r="B53" s="35" t="s">
        <v>639</v>
      </c>
      <c r="C53" s="35" t="s">
        <v>537</v>
      </c>
      <c r="D53" s="60"/>
      <c r="E53" s="60"/>
    </row>
    <row r="54" spans="1:5" ht="13.5" customHeight="1">
      <c r="A54" s="34" t="s">
        <v>640</v>
      </c>
      <c r="B54" s="35" t="s">
        <v>641</v>
      </c>
      <c r="C54" s="35" t="s">
        <v>537</v>
      </c>
      <c r="D54" s="60"/>
      <c r="E54" s="60"/>
    </row>
    <row r="55" spans="1:5" ht="13.5" customHeight="1">
      <c r="A55" s="34" t="s">
        <v>642</v>
      </c>
      <c r="B55" s="35" t="s">
        <v>643</v>
      </c>
      <c r="C55" s="35" t="s">
        <v>644</v>
      </c>
      <c r="D55" s="60"/>
      <c r="E55" s="60"/>
    </row>
    <row r="56" spans="1:5" ht="13.5" customHeight="1">
      <c r="A56" s="34" t="s">
        <v>645</v>
      </c>
      <c r="B56" s="35" t="s">
        <v>646</v>
      </c>
      <c r="C56" s="35" t="s">
        <v>537</v>
      </c>
      <c r="D56" s="60"/>
      <c r="E56" s="60"/>
    </row>
    <row r="57" spans="1:5" ht="13.5" customHeight="1">
      <c r="A57" s="31" t="s">
        <v>647</v>
      </c>
      <c r="B57" s="32" t="s">
        <v>648</v>
      </c>
      <c r="C57" s="33"/>
      <c r="D57" s="245">
        <f>D58+D59+D60</f>
        <v>112892399</v>
      </c>
      <c r="E57" s="245">
        <f>E58+E59+E60</f>
        <v>212441334</v>
      </c>
    </row>
    <row r="58" spans="1:5" ht="13.5" customHeight="1">
      <c r="A58" s="34" t="s">
        <v>649</v>
      </c>
      <c r="B58" s="35" t="s">
        <v>650</v>
      </c>
      <c r="C58" s="35" t="s">
        <v>651</v>
      </c>
      <c r="D58" s="60">
        <v>112892399</v>
      </c>
      <c r="E58" s="60">
        <v>212441334</v>
      </c>
    </row>
    <row r="59" spans="1:5" ht="13.5" customHeight="1">
      <c r="A59" s="34" t="s">
        <v>652</v>
      </c>
      <c r="B59" s="35" t="s">
        <v>653</v>
      </c>
      <c r="C59" s="35" t="s">
        <v>654</v>
      </c>
      <c r="D59" s="246"/>
      <c r="E59" s="246"/>
    </row>
    <row r="60" spans="1:5" ht="13.5" customHeight="1">
      <c r="A60" s="34" t="s">
        <v>655</v>
      </c>
      <c r="B60" s="35" t="s">
        <v>656</v>
      </c>
      <c r="C60" s="35" t="s">
        <v>537</v>
      </c>
      <c r="D60" s="60"/>
      <c r="E60" s="60"/>
    </row>
    <row r="61" spans="1:5" ht="13.5" customHeight="1">
      <c r="A61" s="31" t="s">
        <v>657</v>
      </c>
      <c r="B61" s="32" t="s">
        <v>658</v>
      </c>
      <c r="C61" s="33"/>
      <c r="D61" s="245">
        <f>D9+D31</f>
        <v>166236395144</v>
      </c>
      <c r="E61" s="245">
        <f>E9+E31</f>
        <v>149448613202</v>
      </c>
    </row>
    <row r="62" spans="1:5" ht="13.5" customHeight="1">
      <c r="A62" s="31" t="s">
        <v>659</v>
      </c>
      <c r="B62" s="32" t="s">
        <v>660</v>
      </c>
      <c r="C62" s="33"/>
      <c r="D62" s="245">
        <f>D63+D75</f>
        <v>94883703753</v>
      </c>
      <c r="E62" s="273">
        <f>E63+E75</f>
        <v>77575522864</v>
      </c>
    </row>
    <row r="63" spans="1:5" ht="13.5" customHeight="1">
      <c r="A63" s="31" t="s">
        <v>661</v>
      </c>
      <c r="B63" s="32" t="s">
        <v>662</v>
      </c>
      <c r="C63" s="33"/>
      <c r="D63" s="245">
        <f>SUM(D64:D74)</f>
        <v>86560356158</v>
      </c>
      <c r="E63" s="245">
        <f>SUM(E64:E74)</f>
        <v>67450120494</v>
      </c>
    </row>
    <row r="64" spans="1:5" ht="13.5" customHeight="1">
      <c r="A64" s="34" t="s">
        <v>663</v>
      </c>
      <c r="B64" s="35" t="s">
        <v>664</v>
      </c>
      <c r="C64" s="35" t="s">
        <v>665</v>
      </c>
      <c r="D64" s="60">
        <v>35876347796</v>
      </c>
      <c r="E64" s="60">
        <v>27234969690</v>
      </c>
    </row>
    <row r="65" spans="1:5" ht="13.5" customHeight="1">
      <c r="A65" s="34" t="s">
        <v>670</v>
      </c>
      <c r="B65" s="35" t="s">
        <v>671</v>
      </c>
      <c r="C65" s="35" t="s">
        <v>537</v>
      </c>
      <c r="D65" s="60">
        <v>31475543198</v>
      </c>
      <c r="E65" s="60">
        <v>27508438070</v>
      </c>
    </row>
    <row r="66" spans="1:5" ht="13.5" customHeight="1">
      <c r="A66" s="34" t="s">
        <v>672</v>
      </c>
      <c r="B66" s="35" t="s">
        <v>673</v>
      </c>
      <c r="C66" s="35" t="s">
        <v>537</v>
      </c>
      <c r="D66" s="246"/>
      <c r="E66" s="246"/>
    </row>
    <row r="67" spans="1:5" ht="13.5" customHeight="1">
      <c r="A67" s="34" t="s">
        <v>674</v>
      </c>
      <c r="B67" s="35" t="s">
        <v>675</v>
      </c>
      <c r="C67" s="35" t="s">
        <v>676</v>
      </c>
      <c r="D67" s="60">
        <v>3620710222</v>
      </c>
      <c r="E67" s="60">
        <v>1872494435</v>
      </c>
    </row>
    <row r="68" spans="1:5" ht="13.5" customHeight="1">
      <c r="A68" s="34" t="s">
        <v>677</v>
      </c>
      <c r="B68" s="35" t="s">
        <v>678</v>
      </c>
      <c r="C68" s="35" t="s">
        <v>537</v>
      </c>
      <c r="D68" s="60">
        <v>8111180419</v>
      </c>
      <c r="E68" s="60">
        <v>8111434204</v>
      </c>
    </row>
    <row r="69" spans="1:5" ht="13.5" customHeight="1">
      <c r="A69" s="34" t="s">
        <v>0</v>
      </c>
      <c r="B69" s="35" t="s">
        <v>1</v>
      </c>
      <c r="C69" s="35" t="s">
        <v>2</v>
      </c>
      <c r="D69" s="60">
        <v>465039651</v>
      </c>
      <c r="E69" s="60">
        <v>693609303</v>
      </c>
    </row>
    <row r="70" spans="1:5" ht="13.5" customHeight="1">
      <c r="A70" s="34" t="s">
        <v>3</v>
      </c>
      <c r="B70" s="35" t="s">
        <v>4</v>
      </c>
      <c r="C70" s="35" t="s">
        <v>537</v>
      </c>
      <c r="D70" s="60"/>
      <c r="E70" s="60"/>
    </row>
    <row r="71" spans="1:5" ht="13.5" customHeight="1">
      <c r="A71" s="34" t="s">
        <v>5</v>
      </c>
      <c r="B71" s="35" t="s">
        <v>6</v>
      </c>
      <c r="C71" s="35" t="s">
        <v>537</v>
      </c>
      <c r="D71" s="60"/>
      <c r="E71" s="60"/>
    </row>
    <row r="72" spans="1:5" ht="13.5" customHeight="1">
      <c r="A72" s="34" t="s">
        <v>7</v>
      </c>
      <c r="B72" s="35" t="s">
        <v>8</v>
      </c>
      <c r="C72" s="35" t="s">
        <v>9</v>
      </c>
      <c r="D72" s="60">
        <v>5255640203</v>
      </c>
      <c r="E72" s="60">
        <v>867588526</v>
      </c>
    </row>
    <row r="73" spans="1:5" ht="13.5" customHeight="1">
      <c r="A73" s="34" t="s">
        <v>10</v>
      </c>
      <c r="B73" s="35" t="s">
        <v>11</v>
      </c>
      <c r="C73" s="35" t="s">
        <v>537</v>
      </c>
      <c r="D73" s="246"/>
      <c r="E73" s="246"/>
    </row>
    <row r="74" spans="1:5" ht="13.5" customHeight="1">
      <c r="A74" s="236" t="s">
        <v>431</v>
      </c>
      <c r="B74" s="35">
        <v>323</v>
      </c>
      <c r="C74" s="35"/>
      <c r="D74" s="60">
        <v>1755894669</v>
      </c>
      <c r="E74" s="60">
        <v>1161586266</v>
      </c>
    </row>
    <row r="75" spans="1:5" ht="13.5" customHeight="1">
      <c r="A75" s="31" t="s">
        <v>12</v>
      </c>
      <c r="B75" s="32" t="s">
        <v>383</v>
      </c>
      <c r="C75" s="33"/>
      <c r="D75" s="245">
        <f>SUM(D76:D84)</f>
        <v>8323347595</v>
      </c>
      <c r="E75" s="245">
        <f>SUM(E76:E84)</f>
        <v>10125402370</v>
      </c>
    </row>
    <row r="76" spans="1:5" ht="13.5" customHeight="1">
      <c r="A76" s="34" t="s">
        <v>13</v>
      </c>
      <c r="B76" s="35" t="s">
        <v>14</v>
      </c>
      <c r="C76" s="35" t="s">
        <v>537</v>
      </c>
      <c r="D76" s="60"/>
      <c r="E76" s="60"/>
    </row>
    <row r="77" spans="1:5" ht="13.5" customHeight="1">
      <c r="A77" s="34" t="s">
        <v>15</v>
      </c>
      <c r="B77" s="35" t="s">
        <v>16</v>
      </c>
      <c r="C77" s="35" t="s">
        <v>17</v>
      </c>
      <c r="D77" s="60"/>
      <c r="E77" s="60"/>
    </row>
    <row r="78" spans="1:5" ht="13.5" customHeight="1">
      <c r="A78" s="34" t="s">
        <v>18</v>
      </c>
      <c r="B78" s="35" t="s">
        <v>19</v>
      </c>
      <c r="C78" s="35" t="s">
        <v>537</v>
      </c>
      <c r="D78" s="60"/>
      <c r="E78" s="60"/>
    </row>
    <row r="79" spans="1:5" ht="13.5" customHeight="1">
      <c r="A79" s="34" t="s">
        <v>20</v>
      </c>
      <c r="B79" s="35" t="s">
        <v>21</v>
      </c>
      <c r="C79" s="35" t="s">
        <v>23</v>
      </c>
      <c r="D79" s="60">
        <v>8105175000</v>
      </c>
      <c r="E79" s="60">
        <v>9865875000</v>
      </c>
    </row>
    <row r="80" spans="1:5" ht="13.5" customHeight="1">
      <c r="A80" s="34" t="s">
        <v>24</v>
      </c>
      <c r="B80" s="35" t="s">
        <v>25</v>
      </c>
      <c r="C80" s="35" t="s">
        <v>654</v>
      </c>
      <c r="D80" s="246"/>
      <c r="E80" s="246"/>
    </row>
    <row r="81" spans="1:5" ht="13.5" customHeight="1">
      <c r="A81" s="34" t="s">
        <v>26</v>
      </c>
      <c r="B81" s="35" t="s">
        <v>27</v>
      </c>
      <c r="C81" s="35" t="s">
        <v>537</v>
      </c>
      <c r="D81" s="60">
        <v>218172595</v>
      </c>
      <c r="E81" s="60">
        <v>259527370</v>
      </c>
    </row>
    <row r="82" spans="1:5" ht="13.5" customHeight="1">
      <c r="A82" s="34" t="s">
        <v>29</v>
      </c>
      <c r="B82" s="35" t="s">
        <v>30</v>
      </c>
      <c r="C82" s="35" t="s">
        <v>537</v>
      </c>
      <c r="D82" s="60"/>
      <c r="E82" s="60"/>
    </row>
    <row r="83" spans="1:5" ht="13.5" customHeight="1">
      <c r="A83" s="34" t="s">
        <v>277</v>
      </c>
      <c r="B83" s="35" t="s">
        <v>279</v>
      </c>
      <c r="C83" s="35"/>
      <c r="D83" s="60"/>
      <c r="E83" s="60"/>
    </row>
    <row r="84" spans="1:5" ht="13.5" customHeight="1">
      <c r="A84" s="236" t="s">
        <v>278</v>
      </c>
      <c r="B84" s="35" t="s">
        <v>280</v>
      </c>
      <c r="C84" s="35"/>
      <c r="D84" s="60"/>
      <c r="E84" s="60"/>
    </row>
    <row r="85" spans="1:5" ht="13.5" customHeight="1">
      <c r="A85" s="31" t="s">
        <v>31</v>
      </c>
      <c r="B85" s="32" t="s">
        <v>382</v>
      </c>
      <c r="C85" s="33"/>
      <c r="D85" s="245">
        <f>D86+D99</f>
        <v>71352691391</v>
      </c>
      <c r="E85" s="273">
        <f>E86+E99</f>
        <v>71873090338</v>
      </c>
    </row>
    <row r="86" spans="1:5" ht="13.5" customHeight="1">
      <c r="A86" s="31" t="s">
        <v>32</v>
      </c>
      <c r="B86" s="32" t="s">
        <v>33</v>
      </c>
      <c r="C86" s="35" t="s">
        <v>34</v>
      </c>
      <c r="D86" s="245">
        <f>SUM(D87:D98)</f>
        <v>71352691391</v>
      </c>
      <c r="E86" s="245">
        <f>SUM(E87:E98)</f>
        <v>71873090338</v>
      </c>
    </row>
    <row r="87" spans="1:5" ht="13.5" customHeight="1">
      <c r="A87" s="34" t="s">
        <v>35</v>
      </c>
      <c r="B87" s="35" t="s">
        <v>36</v>
      </c>
      <c r="C87" s="35" t="s">
        <v>537</v>
      </c>
      <c r="D87" s="60">
        <v>40000000000</v>
      </c>
      <c r="E87" s="60">
        <v>40000000000</v>
      </c>
    </row>
    <row r="88" spans="1:5" ht="13.5" customHeight="1">
      <c r="A88" s="34" t="s">
        <v>37</v>
      </c>
      <c r="B88" s="35" t="s">
        <v>38</v>
      </c>
      <c r="C88" s="35" t="s">
        <v>537</v>
      </c>
      <c r="D88" s="60">
        <v>3889809091</v>
      </c>
      <c r="E88" s="60">
        <v>3889809091</v>
      </c>
    </row>
    <row r="89" spans="1:5" ht="13.5" customHeight="1">
      <c r="A89" s="34" t="s">
        <v>39</v>
      </c>
      <c r="B89" s="35" t="s">
        <v>40</v>
      </c>
      <c r="C89" s="35" t="s">
        <v>537</v>
      </c>
      <c r="D89" s="60">
        <v>12070249838</v>
      </c>
      <c r="E89" s="60">
        <v>11970249838</v>
      </c>
    </row>
    <row r="90" spans="1:5" ht="13.5" customHeight="1">
      <c r="A90" s="34" t="s">
        <v>41</v>
      </c>
      <c r="B90" s="35" t="s">
        <v>42</v>
      </c>
      <c r="C90" s="35" t="s">
        <v>537</v>
      </c>
      <c r="D90" s="246"/>
      <c r="E90" s="246"/>
    </row>
    <row r="91" spans="1:5" ht="13.5" customHeight="1">
      <c r="A91" s="34" t="s">
        <v>43</v>
      </c>
      <c r="B91" s="35" t="s">
        <v>44</v>
      </c>
      <c r="C91" s="35" t="s">
        <v>537</v>
      </c>
      <c r="D91" s="246"/>
      <c r="E91" s="246"/>
    </row>
    <row r="92" spans="1:5" ht="13.5" customHeight="1">
      <c r="A92" s="34" t="s">
        <v>45</v>
      </c>
      <c r="B92" s="35" t="s">
        <v>46</v>
      </c>
      <c r="C92" s="35" t="s">
        <v>537</v>
      </c>
      <c r="D92" s="246"/>
      <c r="E92" s="274"/>
    </row>
    <row r="93" spans="1:5" ht="13.5" customHeight="1">
      <c r="A93" s="34" t="s">
        <v>47</v>
      </c>
      <c r="B93" s="35" t="s">
        <v>48</v>
      </c>
      <c r="C93" s="35" t="s">
        <v>537</v>
      </c>
      <c r="D93" s="60">
        <v>8018436630</v>
      </c>
      <c r="E93" s="60">
        <v>6518436630</v>
      </c>
    </row>
    <row r="94" spans="1:5" ht="13.5" customHeight="1">
      <c r="A94" s="34" t="s">
        <v>49</v>
      </c>
      <c r="B94" s="35" t="s">
        <v>50</v>
      </c>
      <c r="C94" s="35" t="s">
        <v>537</v>
      </c>
      <c r="D94" s="60">
        <v>1901000000</v>
      </c>
      <c r="E94" s="60">
        <v>1601000000</v>
      </c>
    </row>
    <row r="95" spans="1:5" ht="13.5" customHeight="1">
      <c r="A95" s="34" t="s">
        <v>51</v>
      </c>
      <c r="B95" s="35" t="s">
        <v>52</v>
      </c>
      <c r="C95" s="35" t="s">
        <v>537</v>
      </c>
      <c r="D95" s="60"/>
      <c r="E95" s="60"/>
    </row>
    <row r="96" spans="1:5" ht="13.5" customHeight="1">
      <c r="A96" s="34" t="s">
        <v>53</v>
      </c>
      <c r="B96" s="35" t="s">
        <v>54</v>
      </c>
      <c r="C96" s="35" t="s">
        <v>537</v>
      </c>
      <c r="D96" s="60">
        <v>5473195832</v>
      </c>
      <c r="E96" s="60">
        <v>7893594779</v>
      </c>
    </row>
    <row r="97" spans="1:5" ht="13.5" customHeight="1">
      <c r="A97" s="34" t="s">
        <v>55</v>
      </c>
      <c r="B97" s="35" t="s">
        <v>56</v>
      </c>
      <c r="C97" s="35" t="s">
        <v>537</v>
      </c>
      <c r="D97" s="60"/>
      <c r="E97" s="60"/>
    </row>
    <row r="98" spans="1:5" ht="13.5" customHeight="1">
      <c r="A98" s="236" t="s">
        <v>281</v>
      </c>
      <c r="B98" s="35" t="s">
        <v>282</v>
      </c>
      <c r="C98" s="35"/>
      <c r="D98" s="60"/>
      <c r="E98" s="60"/>
    </row>
    <row r="99" spans="1:5" ht="13.5" customHeight="1">
      <c r="A99" s="31" t="s">
        <v>58</v>
      </c>
      <c r="B99" s="32" t="s">
        <v>381</v>
      </c>
      <c r="C99" s="33"/>
      <c r="D99" s="245"/>
      <c r="E99" s="245"/>
    </row>
    <row r="100" spans="1:5" ht="13.5" customHeight="1">
      <c r="A100" s="34" t="s">
        <v>322</v>
      </c>
      <c r="B100" s="35" t="s">
        <v>59</v>
      </c>
      <c r="C100" s="35" t="s">
        <v>60</v>
      </c>
      <c r="D100" s="60"/>
      <c r="E100" s="60"/>
    </row>
    <row r="101" spans="1:5" ht="13.5" customHeight="1">
      <c r="A101" s="34" t="s">
        <v>323</v>
      </c>
      <c r="B101" s="35" t="s">
        <v>61</v>
      </c>
      <c r="C101" s="35" t="s">
        <v>537</v>
      </c>
      <c r="D101" s="60"/>
      <c r="E101" s="60"/>
    </row>
    <row r="102" spans="1:5" ht="13.5" customHeight="1">
      <c r="A102" s="31" t="s">
        <v>62</v>
      </c>
      <c r="B102" s="32" t="s">
        <v>379</v>
      </c>
      <c r="C102" s="33"/>
      <c r="D102" s="245">
        <f>D62+D85</f>
        <v>166236395144</v>
      </c>
      <c r="E102" s="245">
        <f>E62+E85</f>
        <v>149448613202</v>
      </c>
    </row>
    <row r="103" spans="1:5" ht="13.5" customHeight="1">
      <c r="A103" s="31" t="s">
        <v>380</v>
      </c>
      <c r="B103" s="33"/>
      <c r="C103" s="33"/>
      <c r="D103" s="245"/>
      <c r="E103" s="245"/>
    </row>
    <row r="104" spans="1:5" ht="13.5" customHeight="1">
      <c r="A104" s="34" t="s">
        <v>63</v>
      </c>
      <c r="B104" s="35" t="s">
        <v>64</v>
      </c>
      <c r="C104" s="35" t="s">
        <v>65</v>
      </c>
      <c r="D104" s="60"/>
      <c r="E104" s="60"/>
    </row>
    <row r="105" spans="1:5" ht="13.5" customHeight="1">
      <c r="A105" s="34" t="s">
        <v>66</v>
      </c>
      <c r="B105" s="35" t="s">
        <v>64</v>
      </c>
      <c r="C105" s="35" t="s">
        <v>537</v>
      </c>
      <c r="D105" s="60"/>
      <c r="E105" s="60"/>
    </row>
    <row r="106" spans="1:5" ht="13.5" customHeight="1">
      <c r="A106" s="34" t="s">
        <v>68</v>
      </c>
      <c r="B106" s="35" t="s">
        <v>64</v>
      </c>
      <c r="C106" s="35" t="s">
        <v>537</v>
      </c>
      <c r="D106" s="60"/>
      <c r="E106" s="60"/>
    </row>
    <row r="107" spans="1:5" ht="13.5" customHeight="1">
      <c r="A107" s="34" t="s">
        <v>70</v>
      </c>
      <c r="B107" s="35" t="s">
        <v>64</v>
      </c>
      <c r="C107" s="35" t="s">
        <v>537</v>
      </c>
      <c r="D107" s="60"/>
      <c r="E107" s="60"/>
    </row>
    <row r="108" spans="1:5" ht="13.5" customHeight="1">
      <c r="A108" s="34" t="s">
        <v>84</v>
      </c>
      <c r="B108" s="35" t="s">
        <v>64</v>
      </c>
      <c r="C108" s="35" t="s">
        <v>537</v>
      </c>
      <c r="D108" s="60"/>
      <c r="E108" s="60"/>
    </row>
    <row r="109" spans="1:5" ht="13.5" customHeight="1">
      <c r="A109" s="257" t="s">
        <v>83</v>
      </c>
      <c r="B109" s="35"/>
      <c r="C109" s="35"/>
      <c r="D109" s="60"/>
      <c r="E109" s="60"/>
    </row>
    <row r="110" spans="1:5" ht="13.5" customHeight="1">
      <c r="A110" s="239" t="s">
        <v>283</v>
      </c>
      <c r="B110" s="43" t="s">
        <v>64</v>
      </c>
      <c r="C110" s="43" t="s">
        <v>537</v>
      </c>
      <c r="D110" s="247"/>
      <c r="E110" s="248"/>
    </row>
    <row r="111" ht="8.25" customHeight="1"/>
    <row r="112" spans="1:6" ht="16.5">
      <c r="A112" s="44"/>
      <c r="B112" s="45"/>
      <c r="D112" s="30" t="s">
        <v>122</v>
      </c>
      <c r="F112" s="46"/>
    </row>
    <row r="113" spans="1:6" ht="17.25" customHeight="1">
      <c r="A113" s="305" t="s">
        <v>78</v>
      </c>
      <c r="B113" s="305"/>
      <c r="C113" s="305"/>
      <c r="D113" s="307" t="s">
        <v>86</v>
      </c>
      <c r="E113" s="307"/>
      <c r="F113" s="46"/>
    </row>
    <row r="114" ht="15">
      <c r="A114" s="50"/>
    </row>
    <row r="115" ht="15">
      <c r="A115" s="50"/>
    </row>
    <row r="116" ht="15">
      <c r="A116" s="50"/>
    </row>
    <row r="117" ht="15">
      <c r="A117" s="50"/>
    </row>
    <row r="118" spans="1:3" ht="15">
      <c r="A118" s="306" t="s">
        <v>668</v>
      </c>
      <c r="B118" s="306"/>
      <c r="C118" s="306"/>
    </row>
    <row r="119" ht="15">
      <c r="A119" s="50"/>
    </row>
  </sheetData>
  <mergeCells count="9">
    <mergeCell ref="A113:C113"/>
    <mergeCell ref="A118:C118"/>
    <mergeCell ref="D113:E113"/>
    <mergeCell ref="D1:E1"/>
    <mergeCell ref="C2:E2"/>
    <mergeCell ref="A5:E5"/>
    <mergeCell ref="A6:E6"/>
    <mergeCell ref="C3:E3"/>
    <mergeCell ref="A4:E4"/>
  </mergeCells>
  <printOptions/>
  <pageMargins left="0.75" right="0.23" top="0.2" bottom="0.1" header="0.17" footer="0.1"/>
  <pageSetup horizontalDpi="600" verticalDpi="600" orientation="portrait" paperSize="9" scale="98"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O60"/>
  <sheetViews>
    <sheetView workbookViewId="0" topLeftCell="C14">
      <selection activeCell="J33" sqref="J33:O39"/>
    </sheetView>
  </sheetViews>
  <sheetFormatPr defaultColWidth="8.796875" defaultRowHeight="15"/>
  <cols>
    <col min="1" max="1" width="51.5" style="0" customWidth="1"/>
    <col min="2" max="2" width="6.59765625" style="0" customWidth="1"/>
    <col min="3" max="3" width="9.09765625" style="0" customWidth="1"/>
    <col min="4" max="7" width="15.59765625" style="0" customWidth="1"/>
    <col min="8" max="8" width="3.19921875" style="0" customWidth="1"/>
    <col min="9" max="9" width="3" style="0" customWidth="1"/>
    <col min="10" max="10" width="12.09765625" style="0" customWidth="1"/>
    <col min="11" max="11" width="12.3984375" style="0" bestFit="1" customWidth="1"/>
    <col min="13" max="13" width="12.3984375" style="0" bestFit="1" customWidth="1"/>
  </cols>
  <sheetData>
    <row r="1" spans="1:7" ht="17.25" customHeight="1">
      <c r="A1" s="25" t="s">
        <v>418</v>
      </c>
      <c r="B1" s="26"/>
      <c r="C1" s="27"/>
      <c r="F1" s="314" t="s">
        <v>88</v>
      </c>
      <c r="G1" s="314"/>
    </row>
    <row r="2" spans="1:7" ht="15">
      <c r="A2" s="28" t="s">
        <v>519</v>
      </c>
      <c r="B2" s="26"/>
      <c r="F2" s="283" t="s">
        <v>520</v>
      </c>
      <c r="G2" s="283"/>
    </row>
    <row r="3" spans="2:7" ht="15">
      <c r="B3" s="26"/>
      <c r="F3" s="283" t="s">
        <v>521</v>
      </c>
      <c r="G3" s="283"/>
    </row>
    <row r="4" spans="1:7" ht="33" customHeight="1">
      <c r="A4" s="312" t="s">
        <v>501</v>
      </c>
      <c r="B4" s="312"/>
      <c r="C4" s="312"/>
      <c r="D4" s="312"/>
      <c r="E4" s="312"/>
      <c r="F4" s="312"/>
      <c r="G4" s="312"/>
    </row>
    <row r="5" spans="1:7" ht="15.75">
      <c r="A5" s="310" t="str">
        <f>'BCDKT.Q3.12'!A5</f>
        <v>Quý 3 n¨m 2012</v>
      </c>
      <c r="B5" s="310"/>
      <c r="C5" s="310"/>
      <c r="D5" s="310"/>
      <c r="E5" s="310"/>
      <c r="F5" s="310"/>
      <c r="G5" s="310"/>
    </row>
    <row r="6" spans="1:7" ht="15.75">
      <c r="A6" s="284" t="str">
        <f>'BCDKT.Q3.12'!A6</f>
        <v>T¹i ngµy 30 th¸ng 09 n¨m 2012</v>
      </c>
      <c r="B6" s="284"/>
      <c r="C6" s="284"/>
      <c r="D6" s="284"/>
      <c r="E6" s="284"/>
      <c r="F6" s="284"/>
      <c r="G6" s="284"/>
    </row>
    <row r="8" spans="1:7" ht="15.75">
      <c r="A8" s="54" t="s">
        <v>523</v>
      </c>
      <c r="B8" s="54" t="s">
        <v>89</v>
      </c>
      <c r="C8" s="54" t="s">
        <v>90</v>
      </c>
      <c r="D8" s="313" t="s">
        <v>143</v>
      </c>
      <c r="E8" s="313"/>
      <c r="F8" s="313" t="s">
        <v>173</v>
      </c>
      <c r="G8" s="313"/>
    </row>
    <row r="9" spans="1:7" ht="15">
      <c r="A9" s="55"/>
      <c r="B9" s="55" t="s">
        <v>92</v>
      </c>
      <c r="C9" s="55" t="s">
        <v>93</v>
      </c>
      <c r="D9" s="56" t="s">
        <v>419</v>
      </c>
      <c r="E9" s="56" t="s">
        <v>666</v>
      </c>
      <c r="F9" s="56" t="s">
        <v>419</v>
      </c>
      <c r="G9" s="56" t="s">
        <v>666</v>
      </c>
    </row>
    <row r="10" spans="1:7" ht="15">
      <c r="A10" s="57" t="s">
        <v>94</v>
      </c>
      <c r="B10" s="58" t="s">
        <v>95</v>
      </c>
      <c r="C10" s="58" t="s">
        <v>96</v>
      </c>
      <c r="D10" s="237">
        <v>68254307449</v>
      </c>
      <c r="E10" s="237">
        <v>67711845999</v>
      </c>
      <c r="F10" s="237">
        <v>240292138376</v>
      </c>
      <c r="G10" s="237">
        <v>225973221672</v>
      </c>
    </row>
    <row r="11" spans="1:7" ht="15">
      <c r="A11" s="34" t="s">
        <v>97</v>
      </c>
      <c r="B11" s="35" t="s">
        <v>98</v>
      </c>
      <c r="C11" s="35" t="s">
        <v>537</v>
      </c>
      <c r="D11" s="59"/>
      <c r="E11" s="59"/>
      <c r="F11" s="59"/>
      <c r="G11" s="59"/>
    </row>
    <row r="12" spans="1:7" ht="15">
      <c r="A12" s="34" t="s">
        <v>99</v>
      </c>
      <c r="B12" s="35" t="s">
        <v>100</v>
      </c>
      <c r="C12" s="35" t="s">
        <v>537</v>
      </c>
      <c r="D12" s="64">
        <f>D10-D11</f>
        <v>68254307449</v>
      </c>
      <c r="E12" s="64">
        <f>E10-E11</f>
        <v>67711845999</v>
      </c>
      <c r="F12" s="64">
        <f>F10-F11</f>
        <v>240292138376</v>
      </c>
      <c r="G12" s="64">
        <f>G10-G11</f>
        <v>225973221672</v>
      </c>
    </row>
    <row r="13" spans="1:7" ht="15">
      <c r="A13" s="34" t="s">
        <v>101</v>
      </c>
      <c r="B13" s="35" t="s">
        <v>102</v>
      </c>
      <c r="C13" s="35" t="s">
        <v>103</v>
      </c>
      <c r="D13" s="64">
        <v>59605228100</v>
      </c>
      <c r="E13" s="64">
        <v>60253706705</v>
      </c>
      <c r="F13" s="64">
        <v>213693385034</v>
      </c>
      <c r="G13" s="64">
        <v>200456522194</v>
      </c>
    </row>
    <row r="14" spans="1:7" ht="15">
      <c r="A14" s="34" t="s">
        <v>104</v>
      </c>
      <c r="B14" s="35" t="s">
        <v>105</v>
      </c>
      <c r="C14" s="35" t="s">
        <v>537</v>
      </c>
      <c r="D14" s="64">
        <f>D12-D13</f>
        <v>8649079349</v>
      </c>
      <c r="E14" s="64">
        <f>E12-E13</f>
        <v>7458139294</v>
      </c>
      <c r="F14" s="64">
        <f>F12-F13</f>
        <v>26598753342</v>
      </c>
      <c r="G14" s="64">
        <f>G12-G13</f>
        <v>25516699478</v>
      </c>
    </row>
    <row r="15" spans="1:8" ht="15">
      <c r="A15" s="34" t="s">
        <v>106</v>
      </c>
      <c r="B15" s="35" t="s">
        <v>107</v>
      </c>
      <c r="C15" s="35" t="s">
        <v>108</v>
      </c>
      <c r="D15" s="64">
        <v>12099050</v>
      </c>
      <c r="E15" s="64">
        <v>28087338</v>
      </c>
      <c r="F15" s="64">
        <v>43918952</v>
      </c>
      <c r="G15" s="64">
        <v>133322816</v>
      </c>
      <c r="H15" s="61"/>
    </row>
    <row r="16" spans="1:7" ht="15">
      <c r="A16" s="34" t="s">
        <v>109</v>
      </c>
      <c r="B16" s="35" t="s">
        <v>110</v>
      </c>
      <c r="C16" s="35" t="s">
        <v>111</v>
      </c>
      <c r="D16" s="64">
        <v>2149193079</v>
      </c>
      <c r="E16" s="64">
        <v>2700322813</v>
      </c>
      <c r="F16" s="64">
        <v>7906370849</v>
      </c>
      <c r="G16" s="64">
        <v>6489997509</v>
      </c>
    </row>
    <row r="17" spans="1:8" ht="15">
      <c r="A17" s="34" t="s">
        <v>112</v>
      </c>
      <c r="B17" s="35" t="s">
        <v>113</v>
      </c>
      <c r="C17" s="35" t="s">
        <v>537</v>
      </c>
      <c r="D17" s="64">
        <v>2149193079</v>
      </c>
      <c r="E17" s="64">
        <v>2700322813</v>
      </c>
      <c r="F17" s="64">
        <v>7906370849</v>
      </c>
      <c r="G17" s="64">
        <v>6489997509</v>
      </c>
      <c r="H17" s="61"/>
    </row>
    <row r="18" spans="1:7" ht="15">
      <c r="A18" s="34" t="s">
        <v>114</v>
      </c>
      <c r="B18" s="35" t="s">
        <v>115</v>
      </c>
      <c r="C18" s="35" t="s">
        <v>537</v>
      </c>
      <c r="D18" s="64">
        <v>1640133552</v>
      </c>
      <c r="E18" s="64">
        <v>1472707386</v>
      </c>
      <c r="F18" s="64">
        <v>4668295249</v>
      </c>
      <c r="G18" s="64">
        <v>4588253383</v>
      </c>
    </row>
    <row r="19" spans="1:7" ht="15">
      <c r="A19" s="34" t="s">
        <v>116</v>
      </c>
      <c r="B19" s="35" t="s">
        <v>117</v>
      </c>
      <c r="C19" s="35" t="s">
        <v>537</v>
      </c>
      <c r="D19" s="64">
        <v>1991933500</v>
      </c>
      <c r="E19" s="64">
        <v>1800106739</v>
      </c>
      <c r="F19" s="64">
        <v>6563427297</v>
      </c>
      <c r="G19" s="64">
        <v>6608726591</v>
      </c>
    </row>
    <row r="20" spans="1:7" ht="15">
      <c r="A20" s="34" t="s">
        <v>133</v>
      </c>
      <c r="B20" s="35" t="s">
        <v>134</v>
      </c>
      <c r="C20" s="35" t="s">
        <v>537</v>
      </c>
      <c r="D20" s="64">
        <f>D14+D15-D16-D18-D19</f>
        <v>2879918268</v>
      </c>
      <c r="E20" s="64">
        <f>E14+E15-E16-E18-E19</f>
        <v>1513089694</v>
      </c>
      <c r="F20" s="64">
        <f>F14+F15-F16-F18-F19</f>
        <v>7504578899</v>
      </c>
      <c r="G20" s="64">
        <f>G14+G15-G16-G18-G19</f>
        <v>7963044811</v>
      </c>
    </row>
    <row r="21" spans="1:7" ht="15">
      <c r="A21" s="34" t="s">
        <v>135</v>
      </c>
      <c r="B21" s="35" t="s">
        <v>136</v>
      </c>
      <c r="C21" s="35" t="s">
        <v>537</v>
      </c>
      <c r="D21" s="64">
        <v>19743746</v>
      </c>
      <c r="E21" s="64">
        <v>23746612</v>
      </c>
      <c r="F21" s="64">
        <v>225896667</v>
      </c>
      <c r="G21" s="64">
        <v>103390866</v>
      </c>
    </row>
    <row r="22" spans="1:7" ht="15">
      <c r="A22" s="34" t="s">
        <v>138</v>
      </c>
      <c r="B22" s="35" t="s">
        <v>139</v>
      </c>
      <c r="C22" s="35" t="s">
        <v>537</v>
      </c>
      <c r="D22" s="64">
        <v>141230134</v>
      </c>
      <c r="E22" s="64">
        <v>528269</v>
      </c>
      <c r="F22" s="64">
        <v>681674162</v>
      </c>
      <c r="G22" s="64">
        <v>102550299</v>
      </c>
    </row>
    <row r="23" spans="1:7" ht="15">
      <c r="A23" s="34" t="s">
        <v>141</v>
      </c>
      <c r="B23" s="35" t="s">
        <v>142</v>
      </c>
      <c r="C23" s="35" t="s">
        <v>537</v>
      </c>
      <c r="D23" s="64">
        <f>D21-D22</f>
        <v>-121486388</v>
      </c>
      <c r="E23" s="64">
        <f>E21-E22</f>
        <v>23218343</v>
      </c>
      <c r="F23" s="64">
        <f>F21-F22</f>
        <v>-455777495</v>
      </c>
      <c r="G23" s="64">
        <f>G21-G22</f>
        <v>840567</v>
      </c>
    </row>
    <row r="24" spans="1:8" ht="15">
      <c r="A24" s="39" t="s">
        <v>144</v>
      </c>
      <c r="B24" s="40" t="s">
        <v>159</v>
      </c>
      <c r="C24" s="40" t="s">
        <v>537</v>
      </c>
      <c r="D24" s="65">
        <f>D23+D20</f>
        <v>2758431880</v>
      </c>
      <c r="E24" s="65">
        <f>E23+E20</f>
        <v>1536308037</v>
      </c>
      <c r="F24" s="65">
        <f>F23+F20</f>
        <v>7048801404</v>
      </c>
      <c r="G24" s="65">
        <f>G23+G20</f>
        <v>7963885378</v>
      </c>
      <c r="H24" s="61"/>
    </row>
    <row r="25" spans="1:7" ht="15">
      <c r="A25" s="39" t="s">
        <v>160</v>
      </c>
      <c r="B25" s="40" t="s">
        <v>161</v>
      </c>
      <c r="C25" s="40" t="s">
        <v>162</v>
      </c>
      <c r="D25" s="63">
        <f>D24*25%</f>
        <v>689607970</v>
      </c>
      <c r="E25" s="63">
        <f>E24*25%</f>
        <v>384077009.25</v>
      </c>
      <c r="F25" s="63">
        <f>F24*25%</f>
        <v>1762200351</v>
      </c>
      <c r="G25" s="63">
        <f>G24*25%</f>
        <v>1990971344.5</v>
      </c>
    </row>
    <row r="26" spans="1:7" ht="15">
      <c r="A26" s="39" t="s">
        <v>163</v>
      </c>
      <c r="B26" s="40" t="s">
        <v>164</v>
      </c>
      <c r="C26" s="40" t="s">
        <v>162</v>
      </c>
      <c r="D26" s="196" t="s">
        <v>538</v>
      </c>
      <c r="E26" s="196" t="s">
        <v>538</v>
      </c>
      <c r="F26" s="196" t="s">
        <v>538</v>
      </c>
      <c r="G26" s="196" t="s">
        <v>538</v>
      </c>
    </row>
    <row r="27" spans="1:8" ht="15">
      <c r="A27" s="39" t="s">
        <v>165</v>
      </c>
      <c r="B27" s="40" t="s">
        <v>166</v>
      </c>
      <c r="C27" s="40" t="s">
        <v>537</v>
      </c>
      <c r="D27" s="196">
        <f>D24-D25</f>
        <v>2068823910</v>
      </c>
      <c r="E27" s="196">
        <f>E24-E25</f>
        <v>1152231027.75</v>
      </c>
      <c r="F27" s="196">
        <f>F24-F25</f>
        <v>5286601053</v>
      </c>
      <c r="G27" s="60">
        <v>5972914033</v>
      </c>
      <c r="H27" s="61"/>
    </row>
    <row r="28" spans="1:8" ht="15">
      <c r="A28" s="42" t="s">
        <v>167</v>
      </c>
      <c r="B28" s="43" t="s">
        <v>168</v>
      </c>
      <c r="C28" s="66" t="s">
        <v>169</v>
      </c>
      <c r="D28" s="197">
        <f>D27/40000000000%</f>
        <v>5.172059775</v>
      </c>
      <c r="E28" s="197">
        <f>E27/40000000000%</f>
        <v>2.880577569375</v>
      </c>
      <c r="F28" s="197">
        <f>F27/40000000000%</f>
        <v>13.2165026325</v>
      </c>
      <c r="G28" s="185">
        <f>G27/40000000000%</f>
        <v>14.9322850825</v>
      </c>
      <c r="H28" s="67"/>
    </row>
    <row r="29" spans="1:15" ht="15">
      <c r="A29" s="46"/>
      <c r="B29" s="46"/>
      <c r="C29" s="46"/>
      <c r="D29" s="46"/>
      <c r="E29" s="46"/>
      <c r="F29" s="46"/>
      <c r="G29" s="46"/>
      <c r="K29" s="61"/>
      <c r="L29" s="61"/>
      <c r="M29" s="61"/>
      <c r="N29" s="61"/>
      <c r="O29" s="61"/>
    </row>
    <row r="30" spans="1:15" ht="15.75">
      <c r="A30" s="68"/>
      <c r="B30" s="46"/>
      <c r="C30" s="277"/>
      <c r="D30" s="276"/>
      <c r="E30" s="46"/>
      <c r="F30" s="52" t="str">
        <f>'BCDKT.Q3.12'!D112</f>
        <v>Nam §Þnh, ngµy 15 th¸ng 10 n¨m 2012</v>
      </c>
      <c r="G30" s="46"/>
      <c r="J30" s="61"/>
      <c r="K30" s="61"/>
      <c r="L30" s="61"/>
      <c r="M30" s="61"/>
      <c r="N30" s="61"/>
      <c r="O30" s="61"/>
    </row>
    <row r="31" spans="1:15" ht="15.75">
      <c r="A31" s="47" t="s">
        <v>79</v>
      </c>
      <c r="B31" s="48"/>
      <c r="C31" s="47" t="s">
        <v>85</v>
      </c>
      <c r="E31" s="46"/>
      <c r="F31" s="49" t="s">
        <v>86</v>
      </c>
      <c r="G31" s="46"/>
      <c r="J31" s="61"/>
      <c r="K31" s="61"/>
      <c r="L31" s="61"/>
      <c r="M31" s="61"/>
      <c r="N31" s="61"/>
      <c r="O31" s="61"/>
    </row>
    <row r="32" spans="1:15" ht="15.75">
      <c r="A32" s="88"/>
      <c r="B32" s="26"/>
      <c r="C32" s="88"/>
      <c r="E32" s="46"/>
      <c r="F32" s="69"/>
      <c r="G32" s="46"/>
      <c r="J32" s="61"/>
      <c r="K32" s="61"/>
      <c r="L32" s="61"/>
      <c r="M32" s="61"/>
      <c r="N32" s="61"/>
      <c r="O32" s="61"/>
    </row>
    <row r="33" spans="1:15" ht="15">
      <c r="A33" s="88"/>
      <c r="B33" s="26"/>
      <c r="C33" s="88"/>
      <c r="E33" s="46"/>
      <c r="G33" s="46"/>
      <c r="J33" s="61"/>
      <c r="K33" s="61"/>
      <c r="L33" s="61"/>
      <c r="M33" s="61"/>
      <c r="N33" s="61"/>
      <c r="O33" s="61"/>
    </row>
    <row r="34" spans="1:15" ht="15">
      <c r="A34" s="88"/>
      <c r="B34" s="26"/>
      <c r="C34" s="88"/>
      <c r="E34" s="46"/>
      <c r="F34" s="46"/>
      <c r="G34" s="46"/>
      <c r="J34" s="61"/>
      <c r="K34" s="61"/>
      <c r="L34" s="61"/>
      <c r="M34" s="61"/>
      <c r="N34" s="61"/>
      <c r="O34" s="61"/>
    </row>
    <row r="35" spans="1:15" ht="15">
      <c r="A35" s="51" t="s">
        <v>667</v>
      </c>
      <c r="B35" s="26"/>
      <c r="C35" s="51" t="s">
        <v>170</v>
      </c>
      <c r="E35" s="46"/>
      <c r="F35" s="46"/>
      <c r="G35" s="46"/>
      <c r="J35" s="61"/>
      <c r="K35" s="61"/>
      <c r="L35" s="61"/>
      <c r="M35" s="61"/>
      <c r="N35" s="61"/>
      <c r="O35" s="61"/>
    </row>
    <row r="36" spans="10:15" ht="15.75">
      <c r="J36" s="61"/>
      <c r="K36" s="61"/>
      <c r="L36" s="61"/>
      <c r="M36" s="144"/>
      <c r="N36" s="61"/>
      <c r="O36" s="61"/>
    </row>
    <row r="37" spans="10:15" ht="15">
      <c r="J37" s="61"/>
      <c r="K37" s="61"/>
      <c r="L37" s="61"/>
      <c r="M37" s="61"/>
      <c r="N37" s="61"/>
      <c r="O37" s="61"/>
    </row>
    <row r="38" spans="10:15" ht="15">
      <c r="J38" s="61"/>
      <c r="K38" s="61"/>
      <c r="L38" s="61"/>
      <c r="M38" s="61"/>
      <c r="N38" s="61"/>
      <c r="O38" s="61"/>
    </row>
    <row r="39" spans="10:15" ht="15">
      <c r="J39" s="61"/>
      <c r="K39" s="61"/>
      <c r="L39" s="61"/>
      <c r="M39" s="61"/>
      <c r="N39" s="61"/>
      <c r="O39" s="61"/>
    </row>
    <row r="40" spans="10:15" ht="15">
      <c r="J40" s="61"/>
      <c r="K40" s="61"/>
      <c r="L40" s="61"/>
      <c r="M40" s="61"/>
      <c r="N40" s="61"/>
      <c r="O40" s="61"/>
    </row>
    <row r="41" spans="10:15" ht="15">
      <c r="J41" s="61"/>
      <c r="K41" s="61"/>
      <c r="L41" s="61"/>
      <c r="M41" s="61"/>
      <c r="N41" s="61"/>
      <c r="O41" s="61"/>
    </row>
    <row r="42" spans="10:15" ht="15">
      <c r="J42" s="61"/>
      <c r="K42" s="61"/>
      <c r="L42" s="61"/>
      <c r="M42" s="61"/>
      <c r="N42" s="61"/>
      <c r="O42" s="61"/>
    </row>
    <row r="43" spans="10:15" ht="15">
      <c r="J43" s="61"/>
      <c r="K43" s="61"/>
      <c r="L43" s="61"/>
      <c r="M43" s="61"/>
      <c r="N43" s="61"/>
      <c r="O43" s="61"/>
    </row>
    <row r="44" spans="10:15" ht="15">
      <c r="J44" s="61"/>
      <c r="K44" s="61"/>
      <c r="L44" s="61"/>
      <c r="M44" s="61"/>
      <c r="N44" s="61"/>
      <c r="O44" s="61"/>
    </row>
    <row r="45" spans="10:15" ht="15">
      <c r="J45" s="61"/>
      <c r="K45" s="61"/>
      <c r="L45" s="61"/>
      <c r="M45" s="61"/>
      <c r="N45" s="61"/>
      <c r="O45" s="61"/>
    </row>
    <row r="46" spans="10:15" ht="15">
      <c r="J46" s="61"/>
      <c r="K46" s="61"/>
      <c r="L46" s="61"/>
      <c r="M46" s="61"/>
      <c r="N46" s="61"/>
      <c r="O46" s="61"/>
    </row>
    <row r="47" spans="10:15" ht="15">
      <c r="J47" s="61"/>
      <c r="K47" s="61"/>
      <c r="L47" s="61"/>
      <c r="M47" s="61"/>
      <c r="N47" s="61"/>
      <c r="O47" s="61"/>
    </row>
    <row r="48" spans="10:15" ht="15">
      <c r="J48" s="61"/>
      <c r="K48" s="61"/>
      <c r="L48" s="61"/>
      <c r="M48" s="61"/>
      <c r="N48" s="61"/>
      <c r="O48" s="61"/>
    </row>
    <row r="49" spans="10:15" ht="15">
      <c r="J49" s="61"/>
      <c r="K49" s="61"/>
      <c r="L49" s="61"/>
      <c r="M49" s="61"/>
      <c r="N49" s="61"/>
      <c r="O49" s="61"/>
    </row>
    <row r="50" spans="10:15" ht="15">
      <c r="J50" s="61"/>
      <c r="K50" s="61"/>
      <c r="L50" s="61"/>
      <c r="M50" s="61"/>
      <c r="N50" s="61"/>
      <c r="O50" s="61"/>
    </row>
    <row r="51" spans="10:15" ht="15">
      <c r="J51" s="61"/>
      <c r="K51" s="61"/>
      <c r="L51" s="61"/>
      <c r="M51" s="61"/>
      <c r="N51" s="61"/>
      <c r="O51" s="61"/>
    </row>
    <row r="52" spans="10:15" ht="15">
      <c r="J52" s="61"/>
      <c r="K52" s="61"/>
      <c r="L52" s="61"/>
      <c r="M52" s="61"/>
      <c r="N52" s="61"/>
      <c r="O52" s="61"/>
    </row>
    <row r="53" spans="10:15" ht="15">
      <c r="J53" s="61"/>
      <c r="K53" s="61"/>
      <c r="L53" s="61"/>
      <c r="M53" s="61"/>
      <c r="N53" s="61"/>
      <c r="O53" s="61"/>
    </row>
    <row r="54" spans="10:15" ht="15">
      <c r="J54" s="61"/>
      <c r="K54" s="61"/>
      <c r="L54" s="61"/>
      <c r="M54" s="61"/>
      <c r="N54" s="61"/>
      <c r="O54" s="61"/>
    </row>
    <row r="55" spans="10:15" ht="15">
      <c r="J55" s="61"/>
      <c r="K55" s="61"/>
      <c r="L55" s="61"/>
      <c r="M55" s="61"/>
      <c r="N55" s="61"/>
      <c r="O55" s="61"/>
    </row>
    <row r="56" spans="10:15" ht="15">
      <c r="J56" s="61"/>
      <c r="K56" s="61"/>
      <c r="L56" s="61"/>
      <c r="M56" s="61"/>
      <c r="N56" s="61"/>
      <c r="O56" s="61"/>
    </row>
    <row r="57" spans="10:15" ht="15">
      <c r="J57" s="61"/>
      <c r="K57" s="61"/>
      <c r="L57" s="61"/>
      <c r="M57" s="61"/>
      <c r="N57" s="61"/>
      <c r="O57" s="61"/>
    </row>
    <row r="58" spans="10:15" ht="15">
      <c r="J58" s="61"/>
      <c r="K58" s="61"/>
      <c r="L58" s="61"/>
      <c r="M58" s="61"/>
      <c r="N58" s="61"/>
      <c r="O58" s="61"/>
    </row>
    <row r="59" spans="10:15" ht="15">
      <c r="J59" s="61"/>
      <c r="K59" s="61"/>
      <c r="L59" s="61"/>
      <c r="M59" s="61"/>
      <c r="N59" s="61"/>
      <c r="O59" s="61"/>
    </row>
    <row r="60" spans="10:15" ht="15">
      <c r="J60" s="61"/>
      <c r="K60" s="61"/>
      <c r="L60" s="61"/>
      <c r="M60" s="61"/>
      <c r="N60" s="61"/>
      <c r="O60" s="61"/>
    </row>
  </sheetData>
  <mergeCells count="8">
    <mergeCell ref="D8:E8"/>
    <mergeCell ref="F8:G8"/>
    <mergeCell ref="F1:G1"/>
    <mergeCell ref="F2:G2"/>
    <mergeCell ref="F3:G3"/>
    <mergeCell ref="A4:G4"/>
    <mergeCell ref="A5:G5"/>
    <mergeCell ref="A6:G6"/>
  </mergeCells>
  <printOptions/>
  <pageMargins left="0.43" right="0.1968503937007874" top="0.46" bottom="0.2755905511811024" header="0.15748031496062992" footer="0.15748031496062992"/>
  <pageSetup horizontalDpi="600" verticalDpi="600" orientation="landscape" paperSize="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1:I48"/>
  <sheetViews>
    <sheetView tabSelected="1" workbookViewId="0" topLeftCell="A19">
      <selection activeCell="D16" sqref="D16"/>
    </sheetView>
  </sheetViews>
  <sheetFormatPr defaultColWidth="8.796875" defaultRowHeight="15"/>
  <cols>
    <col min="1" max="1" width="45" style="0" customWidth="1"/>
    <col min="2" max="2" width="4.3984375" style="26" customWidth="1"/>
    <col min="3" max="3" width="5.59765625" style="26" customWidth="1"/>
    <col min="4" max="5" width="16.19921875" style="0" customWidth="1"/>
    <col min="6" max="6" width="11.59765625" style="0" customWidth="1"/>
    <col min="7" max="7" width="15" style="0" customWidth="1"/>
    <col min="8" max="8" width="16.19921875" style="0" bestFit="1" customWidth="1"/>
    <col min="9" max="9" width="12.5" style="0" bestFit="1" customWidth="1"/>
    <col min="10" max="10" width="11.8984375" style="0" bestFit="1" customWidth="1"/>
  </cols>
  <sheetData>
    <row r="1" spans="1:5" ht="15">
      <c r="A1" s="25" t="s">
        <v>418</v>
      </c>
      <c r="C1" s="27"/>
      <c r="D1" s="287" t="s">
        <v>171</v>
      </c>
      <c r="E1" s="287"/>
    </row>
    <row r="2" spans="1:5" ht="15">
      <c r="A2" s="28" t="s">
        <v>519</v>
      </c>
      <c r="C2" s="309" t="s">
        <v>520</v>
      </c>
      <c r="D2" s="309"/>
      <c r="E2" s="309"/>
    </row>
    <row r="3" spans="3:5" ht="15">
      <c r="C3" s="309" t="s">
        <v>521</v>
      </c>
      <c r="D3" s="309"/>
      <c r="E3" s="309"/>
    </row>
    <row r="4" ht="15"/>
    <row r="5" spans="1:5" ht="33" customHeight="1">
      <c r="A5" s="288" t="s">
        <v>491</v>
      </c>
      <c r="B5" s="288"/>
      <c r="C5" s="288"/>
      <c r="D5" s="288"/>
      <c r="E5" s="288"/>
    </row>
    <row r="6" ht="15.75" customHeight="1">
      <c r="B6" s="30" t="s">
        <v>172</v>
      </c>
    </row>
    <row r="7" ht="15.75" customHeight="1">
      <c r="B7" s="30" t="str">
        <f>'BCDKT.Q3.12'!A6</f>
        <v>T¹i ngµy 30 th¸ng 09 n¨m 2012</v>
      </c>
    </row>
    <row r="8" ht="15.75" customHeight="1"/>
    <row r="9" spans="1:5" ht="15.75" customHeight="1">
      <c r="A9" s="70" t="s">
        <v>523</v>
      </c>
      <c r="B9" s="70" t="s">
        <v>89</v>
      </c>
      <c r="C9" s="70" t="s">
        <v>90</v>
      </c>
      <c r="D9" s="286" t="s">
        <v>173</v>
      </c>
      <c r="E9" s="286"/>
    </row>
    <row r="10" spans="1:5" ht="15.75" customHeight="1">
      <c r="A10" s="71"/>
      <c r="B10" s="71" t="s">
        <v>92</v>
      </c>
      <c r="C10" s="71" t="s">
        <v>93</v>
      </c>
      <c r="D10" s="71" t="s">
        <v>419</v>
      </c>
      <c r="E10" s="71" t="s">
        <v>666</v>
      </c>
    </row>
    <row r="11" spans="1:5" ht="15.75" customHeight="1">
      <c r="A11" s="72">
        <v>1</v>
      </c>
      <c r="B11" s="72">
        <v>2</v>
      </c>
      <c r="C11" s="72">
        <v>3</v>
      </c>
      <c r="D11" s="72">
        <v>4</v>
      </c>
      <c r="E11" s="251">
        <v>5</v>
      </c>
    </row>
    <row r="12" spans="1:5" ht="15.75" customHeight="1">
      <c r="A12" s="198" t="s">
        <v>174</v>
      </c>
      <c r="B12" s="73" t="s">
        <v>64</v>
      </c>
      <c r="C12" s="73" t="s">
        <v>537</v>
      </c>
      <c r="D12" s="74"/>
      <c r="E12" s="254" t="s">
        <v>538</v>
      </c>
    </row>
    <row r="13" spans="1:9" ht="15.75" customHeight="1">
      <c r="A13" s="199" t="s">
        <v>175</v>
      </c>
      <c r="B13" s="75" t="s">
        <v>95</v>
      </c>
      <c r="C13" s="75" t="s">
        <v>537</v>
      </c>
      <c r="D13" s="252">
        <v>231862305745</v>
      </c>
      <c r="E13" s="252">
        <v>202005104320</v>
      </c>
      <c r="G13" s="61"/>
      <c r="H13" s="61"/>
      <c r="I13" s="61"/>
    </row>
    <row r="14" spans="1:9" ht="15.75" customHeight="1">
      <c r="A14" s="199" t="s">
        <v>176</v>
      </c>
      <c r="B14" s="75" t="s">
        <v>98</v>
      </c>
      <c r="C14" s="75" t="s">
        <v>537</v>
      </c>
      <c r="D14" s="252">
        <v>-193706553935</v>
      </c>
      <c r="E14" s="252">
        <v>-191030665097</v>
      </c>
      <c r="G14" s="61"/>
      <c r="H14" s="61"/>
      <c r="I14" s="61"/>
    </row>
    <row r="15" spans="1:9" ht="15.75" customHeight="1">
      <c r="A15" s="199" t="s">
        <v>179</v>
      </c>
      <c r="B15" s="75" t="s">
        <v>180</v>
      </c>
      <c r="C15" s="75" t="s">
        <v>537</v>
      </c>
      <c r="D15" s="252">
        <v>-18363107967</v>
      </c>
      <c r="E15" s="252">
        <v>-12938352358</v>
      </c>
      <c r="G15" s="61"/>
      <c r="H15" s="61"/>
      <c r="I15" s="61"/>
    </row>
    <row r="16" spans="1:9" ht="15.75" customHeight="1">
      <c r="A16" s="199" t="s">
        <v>181</v>
      </c>
      <c r="B16" s="75" t="s">
        <v>182</v>
      </c>
      <c r="C16" s="75" t="s">
        <v>537</v>
      </c>
      <c r="D16" s="252">
        <v>-7779845632</v>
      </c>
      <c r="E16" s="252">
        <v>-6209173522</v>
      </c>
      <c r="G16" s="61"/>
      <c r="H16" s="61"/>
      <c r="I16" s="61"/>
    </row>
    <row r="17" spans="1:9" ht="15.75" customHeight="1">
      <c r="A17" s="199" t="s">
        <v>183</v>
      </c>
      <c r="B17" s="75" t="s">
        <v>184</v>
      </c>
      <c r="C17" s="75" t="s">
        <v>537</v>
      </c>
      <c r="D17" s="252">
        <v>-2172494435</v>
      </c>
      <c r="E17" s="252">
        <v>-2462669280</v>
      </c>
      <c r="G17" s="61"/>
      <c r="H17" s="61"/>
      <c r="I17" s="61"/>
    </row>
    <row r="18" spans="1:9" ht="15.75" customHeight="1">
      <c r="A18" s="210" t="s">
        <v>185</v>
      </c>
      <c r="B18" s="211" t="s">
        <v>188</v>
      </c>
      <c r="C18" s="211" t="s">
        <v>537</v>
      </c>
      <c r="D18" s="252">
        <v>180112587</v>
      </c>
      <c r="E18" s="252">
        <v>201197789</v>
      </c>
      <c r="G18" s="61"/>
      <c r="H18" s="61"/>
      <c r="I18" s="61"/>
    </row>
    <row r="19" spans="1:9" ht="15.75" customHeight="1">
      <c r="A19" s="210" t="s">
        <v>189</v>
      </c>
      <c r="B19" s="211" t="s">
        <v>190</v>
      </c>
      <c r="C19" s="211" t="s">
        <v>537</v>
      </c>
      <c r="D19" s="252">
        <v>-4655219422</v>
      </c>
      <c r="E19" s="252">
        <v>-7777874484</v>
      </c>
      <c r="G19" s="61"/>
      <c r="H19" s="61"/>
      <c r="I19" s="61"/>
    </row>
    <row r="20" spans="1:9" ht="15.75" customHeight="1">
      <c r="A20" s="200" t="s">
        <v>191</v>
      </c>
      <c r="B20" s="76" t="s">
        <v>105</v>
      </c>
      <c r="C20" s="76" t="s">
        <v>537</v>
      </c>
      <c r="D20" s="253">
        <f>SUM(D13:D19)</f>
        <v>5365196941</v>
      </c>
      <c r="E20" s="253">
        <f>SUM(E13:E19)</f>
        <v>-18212432632</v>
      </c>
      <c r="G20" s="61"/>
      <c r="H20" s="61"/>
      <c r="I20" s="61"/>
    </row>
    <row r="21" spans="1:9" ht="15.75" customHeight="1">
      <c r="A21" s="200" t="s">
        <v>192</v>
      </c>
      <c r="B21" s="76" t="s">
        <v>64</v>
      </c>
      <c r="C21" s="76" t="s">
        <v>537</v>
      </c>
      <c r="D21" s="253"/>
      <c r="E21" s="253"/>
      <c r="I21" s="61"/>
    </row>
    <row r="22" spans="1:9" ht="15.75" customHeight="1">
      <c r="A22" s="199" t="s">
        <v>193</v>
      </c>
      <c r="B22" s="75" t="s">
        <v>107</v>
      </c>
      <c r="C22" s="75" t="s">
        <v>537</v>
      </c>
      <c r="D22" s="258">
        <v>-1963737036</v>
      </c>
      <c r="E22" s="258">
        <v>-80385455</v>
      </c>
      <c r="G22" s="61"/>
      <c r="H22" s="61"/>
      <c r="I22" s="61"/>
    </row>
    <row r="23" spans="1:9" ht="15.75" customHeight="1">
      <c r="A23" s="199" t="s">
        <v>194</v>
      </c>
      <c r="B23" s="75" t="s">
        <v>110</v>
      </c>
      <c r="C23" s="75" t="s">
        <v>537</v>
      </c>
      <c r="D23" s="252">
        <v>34545455</v>
      </c>
      <c r="E23" s="252">
        <v>2363636</v>
      </c>
      <c r="G23" s="61"/>
      <c r="I23" s="61"/>
    </row>
    <row r="24" spans="1:9" ht="15.75" customHeight="1">
      <c r="A24" s="199" t="s">
        <v>195</v>
      </c>
      <c r="B24" s="75" t="s">
        <v>113</v>
      </c>
      <c r="C24" s="75" t="s">
        <v>537</v>
      </c>
      <c r="D24" s="252"/>
      <c r="E24" s="252"/>
      <c r="G24" s="62"/>
      <c r="I24" s="61"/>
    </row>
    <row r="25" spans="1:9" ht="15.75" customHeight="1">
      <c r="A25" s="199" t="s">
        <v>196</v>
      </c>
      <c r="B25" s="75" t="s">
        <v>115</v>
      </c>
      <c r="C25" s="75" t="s">
        <v>537</v>
      </c>
      <c r="D25" s="252"/>
      <c r="E25" s="252"/>
      <c r="G25" s="61"/>
      <c r="I25" s="61"/>
    </row>
    <row r="26" spans="1:9" ht="15.75" customHeight="1">
      <c r="A26" s="199" t="s">
        <v>197</v>
      </c>
      <c r="B26" s="75" t="s">
        <v>117</v>
      </c>
      <c r="C26" s="75" t="s">
        <v>537</v>
      </c>
      <c r="D26" s="252"/>
      <c r="E26" s="252"/>
      <c r="I26" s="61"/>
    </row>
    <row r="27" spans="1:9" ht="15.75" customHeight="1">
      <c r="A27" s="199" t="s">
        <v>198</v>
      </c>
      <c r="B27" s="75" t="s">
        <v>199</v>
      </c>
      <c r="C27" s="75" t="s">
        <v>537</v>
      </c>
      <c r="D27" s="252"/>
      <c r="E27" s="252"/>
      <c r="I27" s="61"/>
    </row>
    <row r="28" spans="1:9" ht="15.75" customHeight="1">
      <c r="A28" s="199" t="s">
        <v>200</v>
      </c>
      <c r="B28" s="75" t="s">
        <v>201</v>
      </c>
      <c r="C28" s="75" t="s">
        <v>537</v>
      </c>
      <c r="D28" s="252">
        <v>43918952</v>
      </c>
      <c r="E28" s="252">
        <v>133322816</v>
      </c>
      <c r="G28" s="61"/>
      <c r="H28" s="61"/>
      <c r="I28" s="61"/>
    </row>
    <row r="29" spans="1:9" ht="15.75" customHeight="1">
      <c r="A29" s="200" t="s">
        <v>202</v>
      </c>
      <c r="B29" s="76" t="s">
        <v>134</v>
      </c>
      <c r="C29" s="76" t="s">
        <v>537</v>
      </c>
      <c r="D29" s="253">
        <f>SUM(D22:D28)</f>
        <v>-1885272629</v>
      </c>
      <c r="E29" s="253">
        <f>SUM(E22:E28)</f>
        <v>55300997</v>
      </c>
      <c r="G29" s="61"/>
      <c r="H29" s="61"/>
      <c r="I29" s="61"/>
    </row>
    <row r="30" spans="1:9" ht="15.75" customHeight="1">
      <c r="A30" s="200" t="s">
        <v>203</v>
      </c>
      <c r="B30" s="76" t="s">
        <v>64</v>
      </c>
      <c r="C30" s="76" t="s">
        <v>537</v>
      </c>
      <c r="D30" s="253"/>
      <c r="E30" s="253"/>
      <c r="I30" s="61"/>
    </row>
    <row r="31" spans="1:9" ht="15.75" customHeight="1">
      <c r="A31" s="199" t="s">
        <v>204</v>
      </c>
      <c r="B31" s="75" t="s">
        <v>136</v>
      </c>
      <c r="C31" s="75" t="s">
        <v>537</v>
      </c>
      <c r="D31" s="258"/>
      <c r="E31" s="258"/>
      <c r="I31" s="61"/>
    </row>
    <row r="32" spans="1:9" ht="15.75" customHeight="1">
      <c r="A32" s="199" t="s">
        <v>205</v>
      </c>
      <c r="B32" s="75" t="s">
        <v>139</v>
      </c>
      <c r="C32" s="75" t="s">
        <v>537</v>
      </c>
      <c r="D32" s="258"/>
      <c r="E32" s="258"/>
      <c r="G32" s="61"/>
      <c r="I32" s="61"/>
    </row>
    <row r="33" spans="1:9" ht="15.75" customHeight="1">
      <c r="A33" s="199" t="s">
        <v>207</v>
      </c>
      <c r="B33" s="75" t="s">
        <v>208</v>
      </c>
      <c r="C33" s="75" t="s">
        <v>537</v>
      </c>
      <c r="D33" s="252">
        <v>124786491059</v>
      </c>
      <c r="E33" s="252">
        <v>79128915087</v>
      </c>
      <c r="G33" s="61"/>
      <c r="H33" s="61"/>
      <c r="I33" s="61"/>
    </row>
    <row r="34" spans="1:9" ht="15.75" customHeight="1">
      <c r="A34" s="199" t="s">
        <v>209</v>
      </c>
      <c r="B34" s="75" t="s">
        <v>210</v>
      </c>
      <c r="C34" s="75" t="s">
        <v>537</v>
      </c>
      <c r="D34" s="252">
        <v>-117905812953</v>
      </c>
      <c r="E34" s="252">
        <v>-59044016690</v>
      </c>
      <c r="G34" s="61"/>
      <c r="H34" s="61"/>
      <c r="I34" s="61"/>
    </row>
    <row r="35" spans="1:9" ht="15.75" customHeight="1">
      <c r="A35" s="199" t="s">
        <v>211</v>
      </c>
      <c r="B35" s="75" t="s">
        <v>212</v>
      </c>
      <c r="C35" s="75" t="s">
        <v>537</v>
      </c>
      <c r="D35" s="252"/>
      <c r="E35" s="252"/>
      <c r="I35" s="61"/>
    </row>
    <row r="36" spans="1:9" ht="15.75" customHeight="1">
      <c r="A36" s="199" t="s">
        <v>213</v>
      </c>
      <c r="B36" s="75" t="s">
        <v>214</v>
      </c>
      <c r="C36" s="75" t="s">
        <v>537</v>
      </c>
      <c r="D36" s="252"/>
      <c r="E36" s="252">
        <v>-4703951100</v>
      </c>
      <c r="G36" s="61"/>
      <c r="H36" s="61"/>
      <c r="I36" s="61"/>
    </row>
    <row r="37" spans="1:9" ht="15.75" customHeight="1">
      <c r="A37" s="200" t="s">
        <v>215</v>
      </c>
      <c r="B37" s="76" t="s">
        <v>142</v>
      </c>
      <c r="C37" s="76" t="s">
        <v>537</v>
      </c>
      <c r="D37" s="253">
        <f>SUM(D31:D36)</f>
        <v>6880678106</v>
      </c>
      <c r="E37" s="253">
        <f>SUM(E31:E36)</f>
        <v>15380947297</v>
      </c>
      <c r="G37" s="61"/>
      <c r="H37" s="61"/>
      <c r="I37" s="61"/>
    </row>
    <row r="38" spans="1:9" ht="15.75" customHeight="1">
      <c r="A38" s="200" t="s">
        <v>219</v>
      </c>
      <c r="B38" s="76" t="s">
        <v>159</v>
      </c>
      <c r="C38" s="76" t="s">
        <v>537</v>
      </c>
      <c r="D38" s="253">
        <f>D20+D29+D37</f>
        <v>10360602418</v>
      </c>
      <c r="E38" s="253">
        <f>E20+E29+E37</f>
        <v>-2776184338</v>
      </c>
      <c r="G38" s="61"/>
      <c r="H38" s="61"/>
      <c r="I38" s="61"/>
    </row>
    <row r="39" spans="1:9" ht="15.75" customHeight="1">
      <c r="A39" s="200" t="s">
        <v>220</v>
      </c>
      <c r="B39" s="76" t="s">
        <v>166</v>
      </c>
      <c r="C39" s="76" t="s">
        <v>537</v>
      </c>
      <c r="D39" s="253">
        <v>5089205044</v>
      </c>
      <c r="E39" s="253">
        <v>6569365651</v>
      </c>
      <c r="G39" s="61"/>
      <c r="H39" s="61"/>
      <c r="I39" s="61"/>
    </row>
    <row r="40" spans="1:9" ht="15.75" customHeight="1">
      <c r="A40" s="199" t="s">
        <v>284</v>
      </c>
      <c r="B40" s="75" t="s">
        <v>221</v>
      </c>
      <c r="C40" s="75" t="s">
        <v>537</v>
      </c>
      <c r="D40" s="196"/>
      <c r="E40" s="196">
        <v>1631822</v>
      </c>
      <c r="G40" s="61"/>
      <c r="I40" s="61"/>
    </row>
    <row r="41" spans="1:9" ht="15.75" customHeight="1">
      <c r="A41" s="201" t="s">
        <v>224</v>
      </c>
      <c r="B41" s="77" t="s">
        <v>168</v>
      </c>
      <c r="C41" s="77" t="s">
        <v>537</v>
      </c>
      <c r="D41" s="275">
        <f>D38+D39+D40</f>
        <v>15449807462</v>
      </c>
      <c r="E41" s="255">
        <f>SUM(E38:E40)</f>
        <v>3794813135</v>
      </c>
      <c r="G41" s="61"/>
      <c r="H41" s="61"/>
      <c r="I41" s="61"/>
    </row>
    <row r="42" spans="4:5" ht="15.75" customHeight="1">
      <c r="D42" s="61"/>
      <c r="E42" s="61"/>
    </row>
    <row r="43" spans="1:4" ht="15.75" customHeight="1">
      <c r="A43" s="44"/>
      <c r="B43" s="45"/>
      <c r="D43" s="30" t="str">
        <f>'BCDKT.Q3.12'!D112</f>
        <v>Nam §Þnh, ngµy 15 th¸ng 10 n¨m 2012</v>
      </c>
    </row>
    <row r="44" spans="1:5" ht="15.75" customHeight="1">
      <c r="A44" s="305" t="s">
        <v>80</v>
      </c>
      <c r="B44" s="305"/>
      <c r="C44" s="305"/>
      <c r="D44" s="307" t="s">
        <v>86</v>
      </c>
      <c r="E44" s="307"/>
    </row>
    <row r="45" ht="15.75" customHeight="1">
      <c r="A45" s="50"/>
    </row>
    <row r="46" ht="15.75" customHeight="1">
      <c r="A46" s="50"/>
    </row>
    <row r="47" ht="15.75" customHeight="1">
      <c r="A47" s="50"/>
    </row>
    <row r="48" spans="1:3" ht="15.75" customHeight="1">
      <c r="A48" s="285" t="s">
        <v>669</v>
      </c>
      <c r="B48" s="285"/>
      <c r="C48" s="285"/>
    </row>
  </sheetData>
  <mergeCells count="8">
    <mergeCell ref="C3:E3"/>
    <mergeCell ref="D1:E1"/>
    <mergeCell ref="C2:E2"/>
    <mergeCell ref="A5:E5"/>
    <mergeCell ref="A44:C44"/>
    <mergeCell ref="A48:C48"/>
    <mergeCell ref="D44:E44"/>
    <mergeCell ref="D9:E9"/>
  </mergeCells>
  <printOptions/>
  <pageMargins left="0.7" right="0.25" top="0.53" bottom="0.59" header="0.2" footer="0.28"/>
  <pageSetup horizontalDpi="600" verticalDpi="600" orientation="portrait" paperSize="9" r:id="rId3"/>
  <headerFooter alignWithMargins="0">
    <oddFooter>&amp;C4</oddFooter>
  </headerFooter>
  <legacyDrawing r:id="rId2"/>
</worksheet>
</file>

<file path=xl/worksheets/sheet5.xml><?xml version="1.0" encoding="utf-8"?>
<worksheet xmlns="http://schemas.openxmlformats.org/spreadsheetml/2006/main" xmlns:r="http://schemas.openxmlformats.org/officeDocument/2006/relationships">
  <dimension ref="A1:G109"/>
  <sheetViews>
    <sheetView workbookViewId="0" topLeftCell="A1">
      <selection activeCell="B54" sqref="B54"/>
    </sheetView>
  </sheetViews>
  <sheetFormatPr defaultColWidth="8.796875" defaultRowHeight="15"/>
  <cols>
    <col min="1" max="1" width="3.09765625" style="0" customWidth="1"/>
    <col min="2" max="2" width="81.69921875" style="0" customWidth="1"/>
    <col min="3" max="3" width="1.59765625" style="0" customWidth="1"/>
  </cols>
  <sheetData>
    <row r="1" spans="1:7" ht="15.75">
      <c r="A1" s="48" t="s">
        <v>420</v>
      </c>
      <c r="B1" s="155"/>
      <c r="C1" s="156" t="s">
        <v>469</v>
      </c>
      <c r="D1" s="80"/>
      <c r="F1" s="79"/>
      <c r="G1" s="79"/>
    </row>
    <row r="2" spans="1:7" ht="15.75">
      <c r="A2" s="81" t="s">
        <v>239</v>
      </c>
      <c r="B2" s="5"/>
      <c r="C2" s="18" t="s">
        <v>468</v>
      </c>
      <c r="D2" s="5"/>
      <c r="F2" s="79"/>
      <c r="G2" s="79"/>
    </row>
    <row r="3" spans="1:7" ht="15.75">
      <c r="A3" s="50"/>
      <c r="B3" s="50"/>
      <c r="C3" s="18" t="s">
        <v>521</v>
      </c>
      <c r="D3" s="50"/>
      <c r="F3" s="79"/>
      <c r="G3" s="79"/>
    </row>
    <row r="4" spans="1:7" ht="11.25" customHeight="1">
      <c r="A4" s="50"/>
      <c r="B4" s="50"/>
      <c r="C4" s="50"/>
      <c r="D4" s="50"/>
      <c r="E4" s="50"/>
      <c r="F4" s="50"/>
      <c r="G4" s="82"/>
    </row>
    <row r="5" spans="2:7" ht="22.5" customHeight="1">
      <c r="B5" s="154" t="s">
        <v>464</v>
      </c>
      <c r="C5" s="79"/>
      <c r="D5" s="79"/>
      <c r="E5" s="79"/>
      <c r="F5" s="79"/>
      <c r="G5" s="79"/>
    </row>
    <row r="6" spans="2:7" ht="19.5" customHeight="1">
      <c r="B6" s="29" t="str">
        <f>'BCDKT.Q3.12'!A5</f>
        <v>Quý 3 n¨m 2012</v>
      </c>
      <c r="C6" s="79"/>
      <c r="D6" s="79"/>
      <c r="E6" s="79"/>
      <c r="F6" s="79"/>
      <c r="G6" s="79"/>
    </row>
    <row r="7" spans="2:7" ht="13.5" customHeight="1">
      <c r="B7" s="29"/>
      <c r="C7" s="79"/>
      <c r="D7" s="79"/>
      <c r="E7" s="79"/>
      <c r="F7" s="79"/>
      <c r="G7" s="79"/>
    </row>
    <row r="8" spans="1:7" ht="21" customHeight="1">
      <c r="A8" s="79" t="s">
        <v>240</v>
      </c>
      <c r="B8" s="83" t="s">
        <v>241</v>
      </c>
      <c r="C8" s="83"/>
      <c r="D8" s="83"/>
      <c r="E8" s="50"/>
      <c r="F8" s="50"/>
      <c r="G8" s="50"/>
    </row>
    <row r="9" spans="1:7" ht="10.5" customHeight="1">
      <c r="A9" s="79"/>
      <c r="B9" s="83"/>
      <c r="C9" s="83"/>
      <c r="D9" s="83"/>
      <c r="E9" s="50"/>
      <c r="F9" s="50"/>
      <c r="G9" s="50"/>
    </row>
    <row r="10" spans="1:7" ht="18.75" customHeight="1">
      <c r="A10" s="29">
        <v>1</v>
      </c>
      <c r="B10" s="84" t="s">
        <v>242</v>
      </c>
      <c r="C10" s="50"/>
      <c r="D10" s="50"/>
      <c r="E10" s="50"/>
      <c r="F10" s="50"/>
      <c r="G10" s="50"/>
    </row>
    <row r="11" spans="1:7" ht="90.75" customHeight="1">
      <c r="A11" s="50"/>
      <c r="B11" s="153" t="s">
        <v>421</v>
      </c>
      <c r="C11" s="50"/>
      <c r="D11" s="50"/>
      <c r="E11" s="50"/>
      <c r="F11" s="50"/>
      <c r="G11" s="50"/>
    </row>
    <row r="12" spans="1:7" ht="18" customHeight="1">
      <c r="A12" s="50"/>
      <c r="B12" s="50" t="s">
        <v>298</v>
      </c>
      <c r="C12" s="50"/>
      <c r="D12" s="50"/>
      <c r="E12" s="50"/>
      <c r="F12" s="50"/>
      <c r="G12" s="50"/>
    </row>
    <row r="13" spans="1:7" ht="18" customHeight="1">
      <c r="A13" s="50"/>
      <c r="B13" s="50" t="s">
        <v>337</v>
      </c>
      <c r="C13" s="50"/>
      <c r="D13" s="50"/>
      <c r="E13" s="50"/>
      <c r="F13" s="50"/>
      <c r="G13" s="50"/>
    </row>
    <row r="14" spans="1:7" ht="18" customHeight="1">
      <c r="A14" s="79">
        <v>2</v>
      </c>
      <c r="B14" s="84" t="s">
        <v>465</v>
      </c>
      <c r="C14" s="50"/>
      <c r="D14" s="50"/>
      <c r="E14" s="50"/>
      <c r="F14" s="50"/>
      <c r="G14" s="50"/>
    </row>
    <row r="15" spans="1:7" ht="15.75">
      <c r="A15" s="79">
        <v>3</v>
      </c>
      <c r="B15" s="84" t="s">
        <v>57</v>
      </c>
      <c r="C15" s="50"/>
      <c r="D15" s="50"/>
      <c r="E15" s="50"/>
      <c r="F15" s="50"/>
      <c r="G15" s="50"/>
    </row>
    <row r="16" spans="1:7" ht="15.75">
      <c r="A16" s="79">
        <v>4</v>
      </c>
      <c r="B16" s="84" t="s">
        <v>338</v>
      </c>
      <c r="C16" s="50"/>
      <c r="D16" s="50"/>
      <c r="E16" s="50"/>
      <c r="F16" s="50"/>
      <c r="G16" s="50"/>
    </row>
    <row r="17" spans="1:7" ht="10.5" customHeight="1">
      <c r="A17" s="79"/>
      <c r="B17" s="84"/>
      <c r="C17" s="50"/>
      <c r="D17" s="50"/>
      <c r="E17" s="50"/>
      <c r="F17" s="50"/>
      <c r="G17" s="50"/>
    </row>
    <row r="18" spans="1:7" ht="21" customHeight="1">
      <c r="A18" s="85" t="s">
        <v>243</v>
      </c>
      <c r="B18" s="83" t="s">
        <v>343</v>
      </c>
      <c r="C18" s="50"/>
      <c r="D18" s="50"/>
      <c r="E18" s="50"/>
      <c r="F18" s="50"/>
      <c r="G18" s="50"/>
    </row>
    <row r="19" spans="1:7" ht="14.25" customHeight="1">
      <c r="A19" s="85"/>
      <c r="B19" s="83"/>
      <c r="C19" s="50"/>
      <c r="D19" s="50"/>
      <c r="E19" s="50"/>
      <c r="F19" s="50"/>
      <c r="G19" s="50"/>
    </row>
    <row r="20" spans="1:7" ht="15.75">
      <c r="A20" s="79">
        <v>1</v>
      </c>
      <c r="B20" s="84" t="s">
        <v>349</v>
      </c>
      <c r="C20" s="50"/>
      <c r="D20" s="50"/>
      <c r="E20" s="50"/>
      <c r="F20" s="50"/>
      <c r="G20" s="50"/>
    </row>
    <row r="21" spans="1:7" ht="15.75">
      <c r="A21" s="79">
        <v>2</v>
      </c>
      <c r="B21" s="84" t="s">
        <v>467</v>
      </c>
      <c r="C21" s="50"/>
      <c r="D21" s="50"/>
      <c r="E21" s="50"/>
      <c r="F21" s="50"/>
      <c r="G21" s="50"/>
    </row>
    <row r="22" spans="1:7" ht="11.25" customHeight="1">
      <c r="A22" s="79"/>
      <c r="B22" s="89"/>
      <c r="C22" s="50"/>
      <c r="D22" s="50"/>
      <c r="E22" s="50"/>
      <c r="F22" s="50"/>
      <c r="G22" s="50"/>
    </row>
    <row r="23" spans="1:7" ht="21" customHeight="1">
      <c r="A23" s="79" t="s">
        <v>245</v>
      </c>
      <c r="B23" s="83" t="s">
        <v>344</v>
      </c>
      <c r="C23" s="50"/>
      <c r="D23" s="50"/>
      <c r="E23" s="50"/>
      <c r="F23" s="50"/>
      <c r="G23" s="50"/>
    </row>
    <row r="24" spans="1:7" ht="10.5" customHeight="1">
      <c r="A24" s="79"/>
      <c r="B24" s="83"/>
      <c r="C24" s="50"/>
      <c r="D24" s="50"/>
      <c r="E24" s="50"/>
      <c r="F24" s="50"/>
      <c r="G24" s="50"/>
    </row>
    <row r="25" spans="1:7" ht="18" customHeight="1">
      <c r="A25" s="79">
        <v>1</v>
      </c>
      <c r="B25" s="84" t="s">
        <v>345</v>
      </c>
      <c r="C25" s="50"/>
      <c r="D25" s="50"/>
      <c r="E25" s="50"/>
      <c r="F25" s="50"/>
      <c r="G25" s="50"/>
    </row>
    <row r="26" spans="1:7" ht="45.75" customHeight="1">
      <c r="A26" s="27"/>
      <c r="B26" s="153" t="s">
        <v>466</v>
      </c>
      <c r="C26" s="50"/>
      <c r="D26" s="50"/>
      <c r="E26" s="50"/>
      <c r="F26" s="50"/>
      <c r="G26" s="50"/>
    </row>
    <row r="27" spans="1:7" ht="18" customHeight="1">
      <c r="A27" s="79">
        <v>2</v>
      </c>
      <c r="B27" s="84" t="s">
        <v>350</v>
      </c>
      <c r="C27" s="50"/>
      <c r="D27" s="50"/>
      <c r="E27" s="50"/>
      <c r="F27" s="50"/>
      <c r="G27" s="50"/>
    </row>
    <row r="28" spans="1:7" ht="17.25" customHeight="1">
      <c r="A28" s="27"/>
      <c r="B28" s="89" t="s">
        <v>346</v>
      </c>
      <c r="C28" s="50"/>
      <c r="D28" s="50"/>
      <c r="E28" s="50"/>
      <c r="F28" s="50"/>
      <c r="G28" s="50"/>
    </row>
    <row r="29" spans="1:7" ht="18" customHeight="1">
      <c r="A29" s="79">
        <v>3</v>
      </c>
      <c r="B29" s="84" t="s">
        <v>145</v>
      </c>
      <c r="C29" s="50"/>
      <c r="D29" s="50"/>
      <c r="E29" s="50"/>
      <c r="F29" s="50"/>
      <c r="G29" s="50"/>
    </row>
    <row r="30" spans="1:7" ht="12.75" customHeight="1">
      <c r="A30" s="27"/>
      <c r="B30" s="89"/>
      <c r="C30" s="50"/>
      <c r="D30" s="50"/>
      <c r="E30" s="50"/>
      <c r="F30" s="50"/>
      <c r="G30" s="50"/>
    </row>
    <row r="31" spans="1:7" ht="21" customHeight="1">
      <c r="A31" s="85" t="s">
        <v>347</v>
      </c>
      <c r="B31" s="83" t="s">
        <v>348</v>
      </c>
      <c r="C31" s="83"/>
      <c r="D31" s="83"/>
      <c r="E31" s="83"/>
      <c r="F31" s="50"/>
      <c r="G31" s="50"/>
    </row>
    <row r="32" ht="13.5" customHeight="1">
      <c r="A32" s="29"/>
    </row>
    <row r="33" spans="1:2" ht="18" customHeight="1">
      <c r="A33" s="29">
        <v>1</v>
      </c>
      <c r="B33" s="148" t="s">
        <v>394</v>
      </c>
    </row>
    <row r="34" spans="1:2" ht="63" customHeight="1">
      <c r="A34" s="29"/>
      <c r="B34" s="149" t="s">
        <v>395</v>
      </c>
    </row>
    <row r="35" spans="1:2" ht="31.5" customHeight="1">
      <c r="A35" s="29"/>
      <c r="B35" s="149" t="s">
        <v>396</v>
      </c>
    </row>
    <row r="36" spans="1:2" ht="33" customHeight="1">
      <c r="A36" s="29"/>
      <c r="B36" s="149" t="s">
        <v>397</v>
      </c>
    </row>
    <row r="37" spans="1:2" ht="12.75" customHeight="1">
      <c r="A37" s="29"/>
      <c r="B37" s="149"/>
    </row>
    <row r="38" spans="1:2" ht="18.75" customHeight="1">
      <c r="A38" s="29"/>
      <c r="B38" s="178">
        <v>5</v>
      </c>
    </row>
    <row r="39" spans="1:2" ht="17.25" customHeight="1">
      <c r="A39" s="29">
        <v>2</v>
      </c>
      <c r="B39" s="148" t="s">
        <v>398</v>
      </c>
    </row>
    <row r="40" spans="1:2" ht="60" customHeight="1">
      <c r="A40" s="29"/>
      <c r="B40" s="149" t="s">
        <v>399</v>
      </c>
    </row>
    <row r="41" spans="1:2" ht="15.75" customHeight="1">
      <c r="A41" s="29"/>
      <c r="B41" s="149" t="s">
        <v>400</v>
      </c>
    </row>
    <row r="42" spans="1:2" ht="15.75" customHeight="1">
      <c r="A42" s="29"/>
      <c r="B42" s="149" t="s">
        <v>401</v>
      </c>
    </row>
    <row r="43" spans="1:2" ht="31.5" customHeight="1">
      <c r="A43" s="29"/>
      <c r="B43" s="149" t="s">
        <v>402</v>
      </c>
    </row>
    <row r="44" spans="1:2" ht="15.75" customHeight="1">
      <c r="A44" s="29"/>
      <c r="B44" s="149"/>
    </row>
    <row r="45" spans="1:2" ht="18" customHeight="1">
      <c r="A45" s="29">
        <v>3</v>
      </c>
      <c r="B45" s="148" t="s">
        <v>403</v>
      </c>
    </row>
    <row r="46" spans="1:2" ht="34.5" customHeight="1">
      <c r="A46" s="29"/>
      <c r="B46" s="149" t="s">
        <v>414</v>
      </c>
    </row>
    <row r="47" spans="1:2" ht="15.75" customHeight="1">
      <c r="A47" s="29"/>
      <c r="B47" s="149" t="s">
        <v>423</v>
      </c>
    </row>
    <row r="48" spans="1:3" ht="15.75" customHeight="1">
      <c r="A48" s="29"/>
      <c r="B48" s="157" t="s">
        <v>472</v>
      </c>
      <c r="C48" s="151"/>
    </row>
    <row r="49" spans="1:3" ht="15.75" customHeight="1">
      <c r="A49" s="29"/>
      <c r="B49" s="157" t="s">
        <v>470</v>
      </c>
      <c r="C49" s="151"/>
    </row>
    <row r="50" spans="1:3" ht="15.75" customHeight="1">
      <c r="A50" s="29"/>
      <c r="B50" s="157" t="s">
        <v>473</v>
      </c>
      <c r="C50" s="151"/>
    </row>
    <row r="51" spans="1:3" ht="15.75" customHeight="1">
      <c r="A51" s="29"/>
      <c r="B51" s="157" t="s">
        <v>471</v>
      </c>
      <c r="C51" s="151"/>
    </row>
    <row r="52" spans="1:3" ht="15.75" customHeight="1">
      <c r="A52" s="29"/>
      <c r="B52" s="157" t="s">
        <v>488</v>
      </c>
      <c r="C52" s="151"/>
    </row>
    <row r="53" spans="1:2" ht="18.75" customHeight="1">
      <c r="A53" s="29"/>
      <c r="B53" s="149" t="s">
        <v>324</v>
      </c>
    </row>
    <row r="54" spans="1:2" ht="15.75" customHeight="1">
      <c r="A54" s="29"/>
      <c r="B54" s="149"/>
    </row>
    <row r="55" spans="1:2" ht="18" customHeight="1">
      <c r="A55" s="29">
        <v>4</v>
      </c>
      <c r="B55" s="148" t="s">
        <v>424</v>
      </c>
    </row>
    <row r="56" spans="1:2" ht="50.25" customHeight="1">
      <c r="A56" s="29"/>
      <c r="B56" s="149" t="s">
        <v>259</v>
      </c>
    </row>
    <row r="57" spans="1:2" ht="15.75" customHeight="1">
      <c r="A57" s="29"/>
      <c r="B57" s="149"/>
    </row>
    <row r="58" spans="1:2" ht="18" customHeight="1">
      <c r="A58" s="29">
        <v>5</v>
      </c>
      <c r="B58" s="148" t="s">
        <v>425</v>
      </c>
    </row>
    <row r="59" spans="1:2" ht="31.5" customHeight="1">
      <c r="A59" s="29"/>
      <c r="B59" s="149" t="s">
        <v>426</v>
      </c>
    </row>
    <row r="60" spans="1:2" ht="31.5" customHeight="1">
      <c r="A60" s="29"/>
      <c r="B60" s="149" t="s">
        <v>427</v>
      </c>
    </row>
    <row r="61" spans="1:2" ht="15.75" customHeight="1">
      <c r="A61" s="29"/>
      <c r="B61" s="149" t="s">
        <v>462</v>
      </c>
    </row>
    <row r="62" spans="1:2" ht="31.5" customHeight="1">
      <c r="A62" s="29"/>
      <c r="B62" s="149" t="s">
        <v>461</v>
      </c>
    </row>
    <row r="63" spans="1:2" ht="15.75" customHeight="1">
      <c r="A63" s="29"/>
      <c r="B63" s="149"/>
    </row>
    <row r="64" spans="1:2" ht="18" customHeight="1">
      <c r="A64" s="29">
        <v>6</v>
      </c>
      <c r="B64" s="148" t="s">
        <v>428</v>
      </c>
    </row>
    <row r="65" spans="1:2" ht="62.25" customHeight="1">
      <c r="A65" s="29"/>
      <c r="B65" s="149" t="s">
        <v>429</v>
      </c>
    </row>
    <row r="66" spans="1:2" ht="15.75" customHeight="1">
      <c r="A66" s="29"/>
      <c r="B66" s="148"/>
    </row>
    <row r="67" spans="1:2" ht="18" customHeight="1">
      <c r="A67" s="29">
        <v>7</v>
      </c>
      <c r="B67" s="148" t="s">
        <v>430</v>
      </c>
    </row>
    <row r="68" spans="1:2" ht="15.75" customHeight="1">
      <c r="A68" s="29"/>
      <c r="B68" s="149" t="s">
        <v>432</v>
      </c>
    </row>
    <row r="69" spans="1:2" ht="31.5" customHeight="1">
      <c r="A69" s="29"/>
      <c r="B69" s="149" t="s">
        <v>433</v>
      </c>
    </row>
    <row r="70" spans="1:2" ht="46.5" customHeight="1">
      <c r="A70" s="29"/>
      <c r="B70" s="149" t="s">
        <v>434</v>
      </c>
    </row>
    <row r="71" spans="1:2" ht="19.5" customHeight="1">
      <c r="A71" s="29"/>
      <c r="B71" s="178">
        <v>6</v>
      </c>
    </row>
    <row r="72" spans="1:2" ht="31.5" customHeight="1">
      <c r="A72" s="29"/>
      <c r="B72" s="149" t="s">
        <v>146</v>
      </c>
    </row>
    <row r="73" spans="1:2" ht="31.5" customHeight="1">
      <c r="A73" s="29"/>
      <c r="B73" s="149" t="s">
        <v>435</v>
      </c>
    </row>
    <row r="74" spans="1:2" ht="47.25" customHeight="1">
      <c r="A74" s="29"/>
      <c r="B74" s="149" t="s">
        <v>436</v>
      </c>
    </row>
    <row r="75" spans="1:2" ht="15.75" customHeight="1">
      <c r="A75" s="29"/>
      <c r="B75" s="150"/>
    </row>
    <row r="76" spans="1:2" ht="18" customHeight="1">
      <c r="A76" s="29">
        <v>8</v>
      </c>
      <c r="B76" s="148" t="s">
        <v>437</v>
      </c>
    </row>
    <row r="77" spans="1:2" ht="15.75" customHeight="1">
      <c r="A77" s="29"/>
      <c r="B77" s="152" t="s">
        <v>438</v>
      </c>
    </row>
    <row r="78" spans="1:2" ht="15.75" customHeight="1">
      <c r="A78" s="29"/>
      <c r="B78" s="149" t="s">
        <v>439</v>
      </c>
    </row>
    <row r="79" spans="1:2" ht="15.75" customHeight="1">
      <c r="A79" s="29"/>
      <c r="B79" s="149" t="s">
        <v>440</v>
      </c>
    </row>
    <row r="80" spans="1:2" ht="15.75" customHeight="1">
      <c r="A80" s="29"/>
      <c r="B80" s="149" t="s">
        <v>441</v>
      </c>
    </row>
    <row r="81" spans="1:2" ht="15.75" customHeight="1">
      <c r="A81" s="29"/>
      <c r="B81" s="149" t="s">
        <v>442</v>
      </c>
    </row>
    <row r="82" spans="1:2" ht="15.75" customHeight="1">
      <c r="A82" s="29"/>
      <c r="B82" s="149" t="s">
        <v>443</v>
      </c>
    </row>
    <row r="83" spans="1:2" ht="15.75" customHeight="1">
      <c r="A83" s="29"/>
      <c r="B83" s="152" t="s">
        <v>444</v>
      </c>
    </row>
    <row r="84" spans="1:2" ht="63" customHeight="1">
      <c r="A84" s="29"/>
      <c r="B84" s="149" t="s">
        <v>445</v>
      </c>
    </row>
    <row r="85" spans="1:2" ht="15.75" customHeight="1">
      <c r="A85" s="29"/>
      <c r="B85" s="149" t="s">
        <v>441</v>
      </c>
    </row>
    <row r="86" spans="1:2" ht="15.75" customHeight="1">
      <c r="A86" s="29"/>
      <c r="B86" s="149" t="s">
        <v>446</v>
      </c>
    </row>
    <row r="87" spans="1:2" ht="15.75" customHeight="1">
      <c r="A87" s="29"/>
      <c r="B87" s="149" t="s">
        <v>447</v>
      </c>
    </row>
    <row r="88" spans="1:2" ht="15.75" customHeight="1">
      <c r="A88" s="29"/>
      <c r="B88" s="149" t="s">
        <v>448</v>
      </c>
    </row>
    <row r="89" spans="1:2" ht="31.5" customHeight="1">
      <c r="A89" s="29"/>
      <c r="B89" s="149" t="s">
        <v>449</v>
      </c>
    </row>
    <row r="90" spans="1:2" ht="15" customHeight="1">
      <c r="A90" s="29"/>
      <c r="B90" s="152" t="s">
        <v>450</v>
      </c>
    </row>
    <row r="91" spans="1:2" ht="31.5" customHeight="1">
      <c r="A91" s="29"/>
      <c r="B91" s="149" t="s">
        <v>451</v>
      </c>
    </row>
    <row r="92" spans="1:2" ht="15.75" customHeight="1">
      <c r="A92" s="29"/>
      <c r="B92" s="149" t="s">
        <v>452</v>
      </c>
    </row>
    <row r="93" spans="1:2" ht="15.75" customHeight="1">
      <c r="A93" s="29"/>
      <c r="B93" s="149" t="s">
        <v>453</v>
      </c>
    </row>
    <row r="94" spans="1:2" ht="31.5" customHeight="1">
      <c r="A94" s="29"/>
      <c r="B94" s="149" t="s">
        <v>22</v>
      </c>
    </row>
    <row r="95" spans="1:2" ht="15.75" customHeight="1">
      <c r="A95" s="29"/>
      <c r="B95" s="150"/>
    </row>
    <row r="96" spans="1:2" ht="18" customHeight="1">
      <c r="A96" s="29">
        <v>9</v>
      </c>
      <c r="B96" s="148" t="s">
        <v>454</v>
      </c>
    </row>
    <row r="97" spans="1:2" ht="15.75" customHeight="1">
      <c r="A97" s="29"/>
      <c r="B97" s="149" t="s">
        <v>455</v>
      </c>
    </row>
    <row r="98" spans="1:2" ht="15.75" customHeight="1">
      <c r="A98" s="29"/>
      <c r="B98" s="149" t="s">
        <v>456</v>
      </c>
    </row>
    <row r="99" spans="1:2" ht="15.75" customHeight="1">
      <c r="A99" s="29"/>
      <c r="B99" s="149" t="s">
        <v>457</v>
      </c>
    </row>
    <row r="100" spans="1:2" ht="15.75" customHeight="1">
      <c r="A100" s="29"/>
      <c r="B100" s="149" t="s">
        <v>458</v>
      </c>
    </row>
    <row r="101" spans="1:2" ht="15.75" customHeight="1">
      <c r="A101" s="29"/>
      <c r="B101" s="149" t="s">
        <v>459</v>
      </c>
    </row>
    <row r="102" spans="1:2" ht="35.25" customHeight="1">
      <c r="A102" s="29"/>
      <c r="B102" s="149" t="s">
        <v>460</v>
      </c>
    </row>
    <row r="103" spans="1:2" ht="15.75" customHeight="1">
      <c r="A103" s="29"/>
      <c r="B103" s="149"/>
    </row>
    <row r="104" spans="1:2" ht="18" customHeight="1">
      <c r="A104" s="29">
        <v>10</v>
      </c>
      <c r="B104" s="148" t="s">
        <v>463</v>
      </c>
    </row>
    <row r="105" spans="1:2" ht="31.5" customHeight="1">
      <c r="A105" s="29"/>
      <c r="B105" s="149" t="s">
        <v>579</v>
      </c>
    </row>
    <row r="106" spans="1:2" ht="31.5" customHeight="1">
      <c r="A106" s="29"/>
      <c r="B106" s="149" t="s">
        <v>578</v>
      </c>
    </row>
    <row r="107" ht="15.75" customHeight="1"/>
    <row r="108" spans="1:2" ht="16.5">
      <c r="A108" s="85"/>
      <c r="B108" s="26">
        <v>7</v>
      </c>
    </row>
    <row r="109" ht="15">
      <c r="B109" s="26"/>
    </row>
  </sheetData>
  <printOptions/>
  <pageMargins left="0.75" right="0.27" top="0.49" bottom="0.5" header="0.24" footer="0.2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55"/>
  <sheetViews>
    <sheetView workbookViewId="0" topLeftCell="A1">
      <selection activeCell="G47" sqref="G47"/>
    </sheetView>
  </sheetViews>
  <sheetFormatPr defaultColWidth="8.796875" defaultRowHeight="15"/>
  <cols>
    <col min="1" max="1" width="5.59765625" style="0" customWidth="1"/>
    <col min="2" max="2" width="14.09765625" style="0" customWidth="1"/>
    <col min="3" max="3" width="12.19921875" style="0" customWidth="1"/>
    <col min="4" max="4" width="13.19921875" style="0" customWidth="1"/>
    <col min="5" max="5" width="13.09765625" style="0" customWidth="1"/>
    <col min="6" max="6" width="2" style="0" customWidth="1"/>
    <col min="7" max="7" width="14.8984375" style="0" customWidth="1"/>
    <col min="8" max="8" width="8.59765625" style="0" customWidth="1"/>
    <col min="9" max="9" width="5.09765625" style="0" customWidth="1"/>
    <col min="10" max="10" width="16" style="0" customWidth="1"/>
    <col min="11" max="11" width="7" style="0" customWidth="1"/>
    <col min="12" max="12" width="9.09765625" style="0" customWidth="1"/>
    <col min="13" max="13" width="13.3984375" style="0" customWidth="1"/>
  </cols>
  <sheetData>
    <row r="1" spans="1:10" ht="18.75" customHeight="1">
      <c r="A1" s="85" t="s">
        <v>489</v>
      </c>
      <c r="B1" s="83" t="s">
        <v>490</v>
      </c>
      <c r="C1" s="83"/>
      <c r="D1" s="83"/>
      <c r="E1" s="83"/>
      <c r="F1" s="83"/>
      <c r="G1" s="83"/>
      <c r="J1" s="29" t="s">
        <v>147</v>
      </c>
    </row>
    <row r="2" spans="1:10" ht="15.75" customHeight="1">
      <c r="A2" s="50"/>
      <c r="B2" s="50"/>
      <c r="C2" s="50"/>
      <c r="D2" s="50"/>
      <c r="E2" s="50"/>
      <c r="G2" s="53" t="s">
        <v>522</v>
      </c>
      <c r="J2" t="s">
        <v>216</v>
      </c>
    </row>
    <row r="3" spans="1:7" ht="15.75" customHeight="1">
      <c r="A3" s="79"/>
      <c r="B3" s="84"/>
      <c r="C3" s="84"/>
      <c r="D3" s="84"/>
      <c r="E3" s="50"/>
      <c r="F3" s="87"/>
      <c r="G3" s="188" t="s">
        <v>422</v>
      </c>
    </row>
    <row r="4" spans="1:7" ht="15.75" customHeight="1">
      <c r="A4" s="79"/>
      <c r="B4" s="84"/>
      <c r="C4" s="84"/>
      <c r="D4" s="84"/>
      <c r="E4" s="50"/>
      <c r="F4" s="87"/>
      <c r="G4" s="87"/>
    </row>
    <row r="5" spans="1:7" ht="15.75" customHeight="1">
      <c r="A5" s="79">
        <v>1</v>
      </c>
      <c r="B5" s="84" t="s">
        <v>246</v>
      </c>
      <c r="C5" s="84"/>
      <c r="D5" s="84"/>
      <c r="E5" s="50"/>
      <c r="F5" s="91"/>
      <c r="G5" s="222">
        <f>SUM(G6:G8)</f>
        <v>15449807462</v>
      </c>
    </row>
    <row r="6" spans="1:10" ht="15.75" customHeight="1">
      <c r="A6" s="82"/>
      <c r="B6" s="89" t="s">
        <v>247</v>
      </c>
      <c r="C6" s="89"/>
      <c r="D6" s="89"/>
      <c r="E6" s="89"/>
      <c r="F6" s="90"/>
      <c r="G6" s="132">
        <v>33333445</v>
      </c>
      <c r="J6" t="s">
        <v>148</v>
      </c>
    </row>
    <row r="7" spans="1:10" ht="15.75" customHeight="1">
      <c r="A7" s="82"/>
      <c r="B7" s="89" t="s">
        <v>248</v>
      </c>
      <c r="C7" s="89"/>
      <c r="D7" s="89"/>
      <c r="E7" s="89"/>
      <c r="F7" s="90"/>
      <c r="G7" s="132">
        <v>15416474017</v>
      </c>
      <c r="J7" t="s">
        <v>149</v>
      </c>
    </row>
    <row r="8" spans="1:7" ht="15.75" customHeight="1">
      <c r="A8" s="82"/>
      <c r="B8" s="89" t="s">
        <v>249</v>
      </c>
      <c r="C8" s="89"/>
      <c r="D8" s="89"/>
      <c r="E8" s="89"/>
      <c r="F8" s="90"/>
      <c r="G8" s="223"/>
    </row>
    <row r="9" spans="1:7" ht="15.75" customHeight="1">
      <c r="A9" s="82"/>
      <c r="B9" s="89"/>
      <c r="C9" s="84"/>
      <c r="D9" s="89"/>
      <c r="E9" s="89"/>
      <c r="F9" s="91"/>
      <c r="G9" s="222"/>
    </row>
    <row r="10" spans="1:7" ht="15.75" customHeight="1">
      <c r="A10" s="79">
        <v>2</v>
      </c>
      <c r="B10" s="84" t="s">
        <v>492</v>
      </c>
      <c r="C10" s="84"/>
      <c r="D10" s="89"/>
      <c r="E10" s="89"/>
      <c r="F10" s="91"/>
      <c r="G10" s="222">
        <f>SUM(G11:G13)</f>
        <v>104257996398</v>
      </c>
    </row>
    <row r="11" spans="1:10" ht="15.75" customHeight="1">
      <c r="A11" s="82"/>
      <c r="B11" s="89" t="s">
        <v>619</v>
      </c>
      <c r="C11" s="84"/>
      <c r="D11" s="89"/>
      <c r="E11" s="89"/>
      <c r="F11" s="91"/>
      <c r="G11" s="281">
        <v>104129708621</v>
      </c>
      <c r="J11" t="s">
        <v>621</v>
      </c>
    </row>
    <row r="12" spans="1:10" ht="15.75" customHeight="1">
      <c r="A12" s="82"/>
      <c r="B12" s="89" t="s">
        <v>620</v>
      </c>
      <c r="C12" s="84"/>
      <c r="D12" s="89"/>
      <c r="E12" s="89"/>
      <c r="F12" s="91"/>
      <c r="G12" s="223">
        <v>121000000</v>
      </c>
      <c r="J12" t="s">
        <v>622</v>
      </c>
    </row>
    <row r="13" spans="1:10" ht="15.75" customHeight="1">
      <c r="A13" s="82"/>
      <c r="B13" s="89" t="s">
        <v>493</v>
      </c>
      <c r="C13" s="84"/>
      <c r="D13" s="89"/>
      <c r="E13" s="89"/>
      <c r="F13" s="91"/>
      <c r="G13" s="223">
        <v>7287777</v>
      </c>
      <c r="J13" t="s">
        <v>118</v>
      </c>
    </row>
    <row r="14" spans="1:7" ht="15.75" customHeight="1">
      <c r="A14" s="82"/>
      <c r="B14" s="89"/>
      <c r="C14" s="84"/>
      <c r="D14" s="89"/>
      <c r="E14" s="89"/>
      <c r="F14" s="91"/>
      <c r="G14" s="222"/>
    </row>
    <row r="15" spans="1:7" ht="15.75" customHeight="1">
      <c r="A15" s="79">
        <v>3</v>
      </c>
      <c r="B15" s="84" t="s">
        <v>250</v>
      </c>
      <c r="C15" s="89"/>
      <c r="D15" s="89"/>
      <c r="E15" s="89"/>
      <c r="F15" s="91"/>
      <c r="G15" s="222">
        <f>SUM(G16:G20)</f>
        <v>17876473102</v>
      </c>
    </row>
    <row r="16" spans="1:10" ht="15.75" customHeight="1">
      <c r="A16" s="82"/>
      <c r="B16" s="89" t="s">
        <v>251</v>
      </c>
      <c r="C16" s="89"/>
      <c r="D16" s="89"/>
      <c r="E16" s="89"/>
      <c r="F16" s="90"/>
      <c r="G16" s="223">
        <v>8843235978</v>
      </c>
      <c r="J16" t="s">
        <v>152</v>
      </c>
    </row>
    <row r="17" spans="1:10" ht="15.75" customHeight="1">
      <c r="A17" s="82"/>
      <c r="B17" s="89" t="s">
        <v>252</v>
      </c>
      <c r="C17" s="89"/>
      <c r="D17" s="89"/>
      <c r="E17" s="89"/>
      <c r="F17" s="90"/>
      <c r="G17" s="223">
        <v>33112146</v>
      </c>
      <c r="J17" t="s">
        <v>153</v>
      </c>
    </row>
    <row r="18" spans="1:10" ht="15.75" customHeight="1">
      <c r="A18" s="82"/>
      <c r="B18" s="89" t="s">
        <v>253</v>
      </c>
      <c r="C18" s="89"/>
      <c r="D18" s="89"/>
      <c r="E18" s="89"/>
      <c r="F18" s="90"/>
      <c r="G18" s="223"/>
      <c r="J18" t="s">
        <v>580</v>
      </c>
    </row>
    <row r="19" spans="1:10" ht="15.75" customHeight="1">
      <c r="A19" s="82"/>
      <c r="B19" s="89" t="s">
        <v>254</v>
      </c>
      <c r="C19" s="89"/>
      <c r="D19" s="89"/>
      <c r="E19" s="50"/>
      <c r="F19" s="90"/>
      <c r="G19" s="223">
        <v>9000124978</v>
      </c>
      <c r="J19" t="s">
        <v>151</v>
      </c>
    </row>
    <row r="20" spans="1:10" ht="15.75" customHeight="1">
      <c r="A20" s="82"/>
      <c r="B20" s="89" t="s">
        <v>255</v>
      </c>
      <c r="C20" s="89"/>
      <c r="D20" s="89"/>
      <c r="E20" s="89"/>
      <c r="F20" s="90"/>
      <c r="G20" s="223"/>
      <c r="J20" t="s">
        <v>150</v>
      </c>
    </row>
    <row r="21" spans="1:7" ht="15.75" customHeight="1">
      <c r="A21" s="84"/>
      <c r="B21" s="84"/>
      <c r="C21" s="84"/>
      <c r="D21" s="79"/>
      <c r="E21" s="92"/>
      <c r="F21" s="91"/>
      <c r="G21" s="222"/>
    </row>
    <row r="22" spans="1:7" ht="15.75" customHeight="1">
      <c r="A22" s="79">
        <v>4</v>
      </c>
      <c r="B22" s="84" t="s">
        <v>244</v>
      </c>
      <c r="C22" s="95"/>
      <c r="D22" s="95"/>
      <c r="E22" s="95"/>
      <c r="F22" s="87"/>
      <c r="G22" s="142">
        <f>G23</f>
        <v>112892399</v>
      </c>
    </row>
    <row r="23" spans="1:10" ht="15.75" customHeight="1">
      <c r="A23" s="88"/>
      <c r="B23" s="89" t="s">
        <v>260</v>
      </c>
      <c r="C23" s="95"/>
      <c r="D23" s="95"/>
      <c r="E23" s="95"/>
      <c r="F23" s="96"/>
      <c r="G23" s="134">
        <v>112892399</v>
      </c>
      <c r="J23" t="s">
        <v>154</v>
      </c>
    </row>
    <row r="24" spans="1:7" ht="15.75" customHeight="1">
      <c r="A24" s="88"/>
      <c r="B24" s="89"/>
      <c r="C24" s="95"/>
      <c r="D24" s="95"/>
      <c r="E24" s="95"/>
      <c r="F24" s="50"/>
      <c r="G24" s="134"/>
    </row>
    <row r="25" spans="1:7" ht="15.75" customHeight="1">
      <c r="A25" s="79">
        <v>5</v>
      </c>
      <c r="B25" s="84" t="s">
        <v>261</v>
      </c>
      <c r="C25" s="92"/>
      <c r="D25" s="95"/>
      <c r="E25" s="95"/>
      <c r="F25" s="92"/>
      <c r="G25" s="129">
        <f>SUM(G26:G27)</f>
        <v>35876347796</v>
      </c>
    </row>
    <row r="26" spans="1:10" ht="15.75" customHeight="1">
      <c r="A26" s="50"/>
      <c r="B26" s="89" t="s">
        <v>262</v>
      </c>
      <c r="C26" s="95"/>
      <c r="D26" s="95"/>
      <c r="E26" s="95"/>
      <c r="F26" s="95"/>
      <c r="G26" s="134">
        <v>33243922796</v>
      </c>
      <c r="J26" t="s">
        <v>155</v>
      </c>
    </row>
    <row r="27" spans="1:10" ht="15.75" customHeight="1">
      <c r="A27" s="50"/>
      <c r="B27" s="89" t="s">
        <v>263</v>
      </c>
      <c r="C27" s="89"/>
      <c r="D27" s="95"/>
      <c r="E27" s="95"/>
      <c r="F27" s="95"/>
      <c r="G27" s="134">
        <v>2632425000</v>
      </c>
      <c r="J27" t="s">
        <v>124</v>
      </c>
    </row>
    <row r="28" spans="1:7" ht="15.75" customHeight="1">
      <c r="A28" s="50"/>
      <c r="B28" s="89"/>
      <c r="D28" s="89"/>
      <c r="E28" s="95"/>
      <c r="F28" s="97"/>
      <c r="G28" s="224"/>
    </row>
    <row r="29" spans="1:10" ht="15.75" customHeight="1">
      <c r="A29" s="79">
        <v>6</v>
      </c>
      <c r="B29" s="84" t="s">
        <v>264</v>
      </c>
      <c r="D29" s="98"/>
      <c r="E29" s="89"/>
      <c r="F29" s="92"/>
      <c r="G29" s="129">
        <f>SUM(G30:G33)</f>
        <v>3620710222</v>
      </c>
      <c r="J29" t="s">
        <v>156</v>
      </c>
    </row>
    <row r="30" spans="1:10" ht="15.75" customHeight="1">
      <c r="A30" s="50"/>
      <c r="B30" s="89" t="s">
        <v>265</v>
      </c>
      <c r="D30" s="89"/>
      <c r="E30" s="89"/>
      <c r="F30" s="95"/>
      <c r="G30" s="134">
        <v>2145072734</v>
      </c>
      <c r="J30" t="s">
        <v>624</v>
      </c>
    </row>
    <row r="31" spans="1:10" ht="15.75" customHeight="1">
      <c r="A31" s="50"/>
      <c r="B31" s="89" t="s">
        <v>238</v>
      </c>
      <c r="D31" s="89"/>
      <c r="E31" s="89"/>
      <c r="F31" s="95"/>
      <c r="G31" s="134">
        <v>1462200351</v>
      </c>
      <c r="J31" t="s">
        <v>623</v>
      </c>
    </row>
    <row r="32" spans="1:10" ht="15.75" customHeight="1">
      <c r="A32" s="50"/>
      <c r="B32" s="89" t="s">
        <v>266</v>
      </c>
      <c r="D32" s="89"/>
      <c r="E32" s="89"/>
      <c r="F32" s="95"/>
      <c r="G32" s="134">
        <v>7676337</v>
      </c>
      <c r="J32" t="s">
        <v>625</v>
      </c>
    </row>
    <row r="33" spans="1:7" ht="15.75" customHeight="1">
      <c r="A33" s="50"/>
      <c r="B33" s="89" t="s">
        <v>267</v>
      </c>
      <c r="D33" s="89"/>
      <c r="E33" s="89"/>
      <c r="F33" s="95"/>
      <c r="G33" s="134">
        <v>5760800</v>
      </c>
    </row>
    <row r="34" spans="1:7" ht="15.75" customHeight="1">
      <c r="A34" s="50"/>
      <c r="B34" s="89"/>
      <c r="D34" s="84"/>
      <c r="E34" s="89"/>
      <c r="G34" s="225"/>
    </row>
    <row r="35" spans="1:10" ht="15.75" customHeight="1">
      <c r="A35" s="79">
        <v>7</v>
      </c>
      <c r="B35" s="84" t="s">
        <v>268</v>
      </c>
      <c r="D35" s="98"/>
      <c r="E35" s="95"/>
      <c r="F35" s="100"/>
      <c r="G35" s="221">
        <f>SUM(G36:G39)</f>
        <v>5255640203</v>
      </c>
      <c r="J35" t="s">
        <v>157</v>
      </c>
    </row>
    <row r="36" spans="1:10" ht="15.75" customHeight="1">
      <c r="A36" s="98"/>
      <c r="B36" s="89" t="s">
        <v>269</v>
      </c>
      <c r="D36" s="98"/>
      <c r="E36" s="95"/>
      <c r="F36" s="95"/>
      <c r="G36" s="134">
        <v>421057548</v>
      </c>
      <c r="J36">
        <v>3382</v>
      </c>
    </row>
    <row r="37" spans="1:10" ht="15.75" customHeight="1">
      <c r="A37" s="50"/>
      <c r="B37" s="89" t="s">
        <v>206</v>
      </c>
      <c r="D37" s="89"/>
      <c r="E37" s="89"/>
      <c r="F37" s="95"/>
      <c r="G37" s="134">
        <v>34582655</v>
      </c>
      <c r="J37" s="213" t="s">
        <v>270</v>
      </c>
    </row>
    <row r="38" spans="1:7" ht="15.75" customHeight="1">
      <c r="A38" s="50"/>
      <c r="B38" s="89" t="s">
        <v>271</v>
      </c>
      <c r="D38" s="89"/>
      <c r="E38" s="95"/>
      <c r="F38" s="95"/>
      <c r="G38" s="134">
        <v>4800000000</v>
      </c>
    </row>
    <row r="39" spans="1:10" ht="15.75" customHeight="1">
      <c r="A39" s="50"/>
      <c r="B39" s="89" t="s">
        <v>272</v>
      </c>
      <c r="D39" s="89"/>
      <c r="E39" s="101"/>
      <c r="F39" s="95"/>
      <c r="G39" s="134"/>
      <c r="J39" s="213">
        <v>3388</v>
      </c>
    </row>
    <row r="40" spans="1:7" ht="15.75" customHeight="1">
      <c r="A40" s="50"/>
      <c r="B40" s="89"/>
      <c r="D40" s="84"/>
      <c r="E40" s="101"/>
      <c r="G40" s="225"/>
    </row>
    <row r="41" spans="1:10" ht="15.75" customHeight="1">
      <c r="A41" s="79">
        <v>8</v>
      </c>
      <c r="B41" s="84" t="s">
        <v>273</v>
      </c>
      <c r="C41" s="98"/>
      <c r="D41" s="92"/>
      <c r="E41" s="92"/>
      <c r="F41" s="92"/>
      <c r="G41" s="129">
        <f>SUM(G42:G44)</f>
        <v>55960058929</v>
      </c>
      <c r="J41" t="s">
        <v>158</v>
      </c>
    </row>
    <row r="42" spans="1:7" ht="15.75" customHeight="1">
      <c r="A42" s="50"/>
      <c r="B42" s="50" t="s">
        <v>274</v>
      </c>
      <c r="C42" s="50"/>
      <c r="D42" s="95"/>
      <c r="E42" s="95"/>
      <c r="F42" s="95"/>
      <c r="G42" s="134">
        <v>40000000000</v>
      </c>
    </row>
    <row r="43" spans="1:7" ht="15.75" customHeight="1">
      <c r="A43" s="50"/>
      <c r="B43" s="50" t="s">
        <v>125</v>
      </c>
      <c r="D43" s="84"/>
      <c r="E43" s="95"/>
      <c r="G43" s="134">
        <v>3889809091</v>
      </c>
    </row>
    <row r="44" spans="1:7" ht="15.75" customHeight="1">
      <c r="A44" s="50"/>
      <c r="B44" s="50" t="s">
        <v>81</v>
      </c>
      <c r="C44" s="50"/>
      <c r="D44" s="95"/>
      <c r="E44" s="95"/>
      <c r="F44" s="95"/>
      <c r="G44" s="281">
        <v>12070249838</v>
      </c>
    </row>
    <row r="45" spans="1:7" ht="15.75" customHeight="1">
      <c r="A45" s="79">
        <v>9</v>
      </c>
      <c r="B45" s="84" t="s">
        <v>275</v>
      </c>
      <c r="C45" s="84"/>
      <c r="D45" s="95"/>
      <c r="E45" s="95"/>
      <c r="F45" s="92"/>
      <c r="G45" s="92">
        <f>SUM(G46:G47)</f>
        <v>40000000000</v>
      </c>
    </row>
    <row r="46" spans="1:7" ht="15.75" customHeight="1">
      <c r="A46" s="88"/>
      <c r="B46" s="50" t="s">
        <v>276</v>
      </c>
      <c r="C46" s="50"/>
      <c r="D46" s="95"/>
      <c r="E46" s="95"/>
      <c r="F46" s="95"/>
      <c r="G46" s="95">
        <v>22246660000</v>
      </c>
    </row>
    <row r="47" spans="1:7" ht="15.75" customHeight="1">
      <c r="A47" s="88"/>
      <c r="B47" s="50" t="s">
        <v>285</v>
      </c>
      <c r="C47" s="50"/>
      <c r="D47" s="95"/>
      <c r="E47" s="95"/>
      <c r="F47" s="95"/>
      <c r="G47" s="95">
        <v>17753340000</v>
      </c>
    </row>
    <row r="48" spans="1:5" ht="15.75" customHeight="1">
      <c r="A48" s="88"/>
      <c r="B48" s="98"/>
      <c r="D48" s="84"/>
      <c r="E48" s="99"/>
    </row>
    <row r="49" spans="1:7" ht="15.75" customHeight="1">
      <c r="A49" s="88"/>
      <c r="B49" s="98"/>
      <c r="C49" s="84"/>
      <c r="D49" s="99"/>
      <c r="E49" s="99"/>
      <c r="F49" s="92"/>
      <c r="G49" s="92"/>
    </row>
    <row r="50" spans="1:7" ht="15.75" customHeight="1">
      <c r="A50" s="88"/>
      <c r="B50" s="98"/>
      <c r="C50" s="84"/>
      <c r="D50" s="99"/>
      <c r="E50" s="99"/>
      <c r="F50" s="99"/>
      <c r="G50" s="99"/>
    </row>
    <row r="51" spans="1:7" ht="15.75" customHeight="1">
      <c r="A51" s="79"/>
      <c r="B51" s="84"/>
      <c r="C51" s="103"/>
      <c r="D51" s="104"/>
      <c r="E51" s="104"/>
      <c r="F51" s="87"/>
      <c r="G51" s="87"/>
    </row>
    <row r="52" spans="1:7" ht="15.75" customHeight="1">
      <c r="A52" s="50"/>
      <c r="B52" s="50"/>
      <c r="C52" s="50"/>
      <c r="D52" s="95"/>
      <c r="E52" s="95"/>
      <c r="F52" s="95"/>
      <c r="G52" s="95"/>
    </row>
    <row r="53" spans="1:7" ht="15.75" customHeight="1">
      <c r="A53" s="50"/>
      <c r="B53" s="50"/>
      <c r="C53" s="50"/>
      <c r="D53" s="95"/>
      <c r="E53" s="50"/>
      <c r="F53" s="95"/>
      <c r="G53" s="95"/>
    </row>
    <row r="54" spans="1:7" ht="15.75" customHeight="1">
      <c r="A54" s="50"/>
      <c r="B54" s="50"/>
      <c r="C54" s="50"/>
      <c r="D54" s="50"/>
      <c r="E54" s="95"/>
      <c r="F54" s="102"/>
      <c r="G54" s="102"/>
    </row>
    <row r="55" spans="1:7" ht="15.75" customHeight="1">
      <c r="A55" s="50"/>
      <c r="B55" s="50"/>
      <c r="C55" s="84"/>
      <c r="D55" s="50"/>
      <c r="E55" s="95"/>
      <c r="F55" s="105"/>
      <c r="G55" s="105"/>
    </row>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sheetData>
  <printOptions/>
  <pageMargins left="0.89" right="0.45" top="0.42" bottom="0.42" header="0.2" footer="0.2"/>
  <pageSetup fitToHeight="0" fitToWidth="0" horizontalDpi="600" verticalDpi="600" orientation="portrait" r:id="rId1"/>
  <headerFooter alignWithMargins="0">
    <oddFooter>&amp;C8</oddFooter>
  </headerFooter>
</worksheet>
</file>

<file path=xl/worksheets/sheet7.xml><?xml version="1.0" encoding="utf-8"?>
<worksheet xmlns="http://schemas.openxmlformats.org/spreadsheetml/2006/main" xmlns:r="http://schemas.openxmlformats.org/officeDocument/2006/relationships">
  <dimension ref="A1:M49"/>
  <sheetViews>
    <sheetView workbookViewId="0" topLeftCell="A1">
      <selection activeCell="A15" sqref="A15"/>
    </sheetView>
  </sheetViews>
  <sheetFormatPr defaultColWidth="8.796875" defaultRowHeight="15"/>
  <cols>
    <col min="1" max="1" width="18.19921875" style="50" customWidth="1"/>
    <col min="2" max="2" width="14.09765625" style="50" customWidth="1"/>
    <col min="3" max="3" width="12.19921875" style="50" customWidth="1"/>
    <col min="4" max="4" width="13.19921875" style="50" customWidth="1"/>
    <col min="5" max="5" width="13.09765625" style="50" customWidth="1"/>
    <col min="6" max="6" width="13.5" style="50" customWidth="1"/>
    <col min="7" max="7" width="5" style="50" customWidth="1"/>
    <col min="8" max="8" width="12.09765625" style="50" customWidth="1"/>
    <col min="9" max="9" width="11.69921875" style="50" customWidth="1"/>
    <col min="10" max="10" width="11.8984375" style="50" customWidth="1"/>
    <col min="11" max="11" width="11.19921875" style="50" customWidth="1"/>
    <col min="12" max="12" width="13.3984375" style="50" customWidth="1"/>
    <col min="13" max="13" width="12.69921875" style="50" customWidth="1"/>
    <col min="14" max="16384" width="9" style="50" customWidth="1"/>
  </cols>
  <sheetData>
    <row r="1" spans="1:6" ht="15.75" customHeight="1">
      <c r="A1" s="93" t="s">
        <v>391</v>
      </c>
      <c r="B1" s="93"/>
      <c r="C1" s="94"/>
      <c r="D1" s="94"/>
      <c r="E1" s="94"/>
      <c r="F1" s="94"/>
    </row>
    <row r="2" spans="1:8" ht="15.75" customHeight="1">
      <c r="A2" s="93"/>
      <c r="B2" s="93"/>
      <c r="C2" s="94"/>
      <c r="D2" s="94"/>
      <c r="E2" s="94"/>
      <c r="F2" s="94"/>
      <c r="H2" s="192" t="s">
        <v>406</v>
      </c>
    </row>
    <row r="3" spans="1:8" ht="15.75" customHeight="1" thickBot="1">
      <c r="A3" s="174" t="s">
        <v>256</v>
      </c>
      <c r="B3" s="174" t="s">
        <v>368</v>
      </c>
      <c r="C3" s="174" t="s">
        <v>370</v>
      </c>
      <c r="D3" s="174" t="s">
        <v>371</v>
      </c>
      <c r="E3" s="174" t="s">
        <v>374</v>
      </c>
      <c r="F3" s="174" t="s">
        <v>257</v>
      </c>
      <c r="H3" s="192" t="s">
        <v>404</v>
      </c>
    </row>
    <row r="4" spans="1:13" ht="15.75" customHeight="1">
      <c r="A4" s="175"/>
      <c r="B4" s="175" t="s">
        <v>367</v>
      </c>
      <c r="C4" s="175" t="s">
        <v>369</v>
      </c>
      <c r="D4" s="175" t="s">
        <v>372</v>
      </c>
      <c r="E4" s="175" t="s">
        <v>373</v>
      </c>
      <c r="F4" s="175"/>
      <c r="H4" s="205"/>
      <c r="I4" s="205"/>
      <c r="J4" s="205"/>
      <c r="K4" s="205"/>
      <c r="L4" s="205"/>
      <c r="M4" s="206"/>
    </row>
    <row r="5" spans="1:13" ht="15.75" customHeight="1">
      <c r="A5" s="158" t="s">
        <v>351</v>
      </c>
      <c r="B5" s="159">
        <v>0</v>
      </c>
      <c r="C5" s="159">
        <v>0</v>
      </c>
      <c r="D5" s="159">
        <v>0</v>
      </c>
      <c r="E5" s="159">
        <v>0</v>
      </c>
      <c r="F5" s="160">
        <v>0</v>
      </c>
      <c r="H5" s="217"/>
      <c r="I5" s="217"/>
      <c r="J5" s="217"/>
      <c r="K5" s="217"/>
      <c r="L5" s="217"/>
      <c r="M5" s="259"/>
    </row>
    <row r="6" spans="1:13" ht="15.75" customHeight="1">
      <c r="A6" s="170" t="s">
        <v>357</v>
      </c>
      <c r="B6" s="161">
        <v>10702335181</v>
      </c>
      <c r="C6" s="161">
        <v>75775020329</v>
      </c>
      <c r="D6" s="161">
        <v>5786706891</v>
      </c>
      <c r="E6" s="161">
        <v>351865193</v>
      </c>
      <c r="F6" s="182">
        <f>SUM(B6:E6)</f>
        <v>92615927594</v>
      </c>
      <c r="H6" s="218"/>
      <c r="I6" s="218"/>
      <c r="J6" s="218"/>
      <c r="K6" s="218"/>
      <c r="L6" s="218"/>
      <c r="M6" s="260"/>
    </row>
    <row r="7" spans="1:13" ht="15.75" customHeight="1">
      <c r="A7" s="170" t="s">
        <v>352</v>
      </c>
      <c r="B7" s="161">
        <v>1594674674</v>
      </c>
      <c r="C7" s="161"/>
      <c r="D7" s="161">
        <v>119000000</v>
      </c>
      <c r="E7" s="161"/>
      <c r="F7" s="182">
        <f aca="true" t="shared" si="0" ref="F7:F12">SUM(B7:E7)</f>
        <v>1713674674</v>
      </c>
      <c r="H7" s="218"/>
      <c r="I7" s="218"/>
      <c r="J7" s="218"/>
      <c r="K7" s="218"/>
      <c r="L7" s="218"/>
      <c r="M7" s="260"/>
    </row>
    <row r="8" spans="1:13" ht="15.75" customHeight="1">
      <c r="A8" s="170" t="s">
        <v>232</v>
      </c>
      <c r="B8" s="161" t="s">
        <v>126</v>
      </c>
      <c r="C8" s="161" t="s">
        <v>126</v>
      </c>
      <c r="D8" s="161" t="s">
        <v>126</v>
      </c>
      <c r="E8" s="161" t="s">
        <v>126</v>
      </c>
      <c r="F8" s="182">
        <f t="shared" si="0"/>
        <v>0</v>
      </c>
      <c r="H8" s="218"/>
      <c r="I8" s="218"/>
      <c r="J8" s="218"/>
      <c r="K8" s="218"/>
      <c r="L8" s="218"/>
      <c r="M8" s="260"/>
    </row>
    <row r="9" spans="1:13" ht="15.75" customHeight="1">
      <c r="A9" s="170" t="s">
        <v>234</v>
      </c>
      <c r="B9" s="161" t="s">
        <v>126</v>
      </c>
      <c r="C9" s="161" t="s">
        <v>126</v>
      </c>
      <c r="D9" s="161" t="s">
        <v>126</v>
      </c>
      <c r="E9" s="161" t="s">
        <v>126</v>
      </c>
      <c r="F9" s="182">
        <f t="shared" si="0"/>
        <v>0</v>
      </c>
      <c r="H9" s="218"/>
      <c r="I9" s="218"/>
      <c r="J9" s="218"/>
      <c r="K9" s="218"/>
      <c r="L9" s="218"/>
      <c r="M9" s="260"/>
    </row>
    <row r="10" spans="1:13" ht="15.75" customHeight="1">
      <c r="A10" s="170" t="s">
        <v>233</v>
      </c>
      <c r="B10" s="161" t="s">
        <v>126</v>
      </c>
      <c r="C10" s="161" t="s">
        <v>126</v>
      </c>
      <c r="D10" s="161" t="s">
        <v>126</v>
      </c>
      <c r="E10" s="161" t="s">
        <v>126</v>
      </c>
      <c r="F10" s="182">
        <f t="shared" si="0"/>
        <v>0</v>
      </c>
      <c r="H10" s="218"/>
      <c r="I10" s="218"/>
      <c r="J10" s="218"/>
      <c r="K10" s="218"/>
      <c r="L10" s="218"/>
      <c r="M10" s="260"/>
    </row>
    <row r="11" spans="1:13" ht="15.75" customHeight="1">
      <c r="A11" s="170" t="s">
        <v>235</v>
      </c>
      <c r="B11" s="161" t="s">
        <v>126</v>
      </c>
      <c r="C11" s="161" t="s">
        <v>126</v>
      </c>
      <c r="D11" s="161" t="s">
        <v>126</v>
      </c>
      <c r="E11" s="161" t="s">
        <v>126</v>
      </c>
      <c r="F11" s="182"/>
      <c r="H11" s="218"/>
      <c r="I11" s="218"/>
      <c r="J11" s="218"/>
      <c r="K11" s="218"/>
      <c r="L11" s="218"/>
      <c r="M11" s="260"/>
    </row>
    <row r="12" spans="1:13" ht="15.75" customHeight="1">
      <c r="A12" s="170" t="s">
        <v>236</v>
      </c>
      <c r="B12" s="161" t="s">
        <v>126</v>
      </c>
      <c r="C12" s="161" t="s">
        <v>126</v>
      </c>
      <c r="D12" s="161" t="s">
        <v>126</v>
      </c>
      <c r="E12" s="161" t="s">
        <v>126</v>
      </c>
      <c r="F12" s="182">
        <f t="shared" si="0"/>
        <v>0</v>
      </c>
      <c r="H12" s="218"/>
      <c r="I12" s="218"/>
      <c r="J12" s="218"/>
      <c r="K12" s="218"/>
      <c r="L12" s="218"/>
      <c r="M12" s="260"/>
    </row>
    <row r="13" spans="1:13" ht="15.75" customHeight="1">
      <c r="A13" s="170" t="s">
        <v>222</v>
      </c>
      <c r="B13" s="161">
        <f>SUM(B6:B12)</f>
        <v>12297009855</v>
      </c>
      <c r="C13" s="161">
        <f>SUM(C6:C12)</f>
        <v>75775020329</v>
      </c>
      <c r="D13" s="161">
        <f>SUM(D6:D12)</f>
        <v>5905706891</v>
      </c>
      <c r="E13" s="161">
        <f>SUM(E6:E12)</f>
        <v>351865193</v>
      </c>
      <c r="F13" s="161">
        <f>SUM(F6:F12)</f>
        <v>94329602268</v>
      </c>
      <c r="H13" s="218"/>
      <c r="I13" s="218"/>
      <c r="J13" s="218"/>
      <c r="K13" s="218"/>
      <c r="L13" s="218"/>
      <c r="M13" s="260"/>
    </row>
    <row r="14" spans="1:13" ht="15.75" customHeight="1">
      <c r="A14" s="162" t="s">
        <v>223</v>
      </c>
      <c r="B14" s="163"/>
      <c r="C14" s="163"/>
      <c r="D14" s="163"/>
      <c r="E14" s="163"/>
      <c r="F14" s="182"/>
      <c r="H14" s="217"/>
      <c r="I14" s="217"/>
      <c r="J14" s="217"/>
      <c r="K14" s="217"/>
      <c r="L14" s="217"/>
      <c r="M14" s="259"/>
    </row>
    <row r="15" spans="1:13" ht="15.75" customHeight="1">
      <c r="A15" s="170" t="s">
        <v>357</v>
      </c>
      <c r="B15" s="161">
        <v>4054940124</v>
      </c>
      <c r="C15" s="161">
        <v>55557139868</v>
      </c>
      <c r="D15" s="161">
        <v>4466020842</v>
      </c>
      <c r="E15" s="161">
        <v>155286948</v>
      </c>
      <c r="F15" s="182">
        <f>B15+C15+D15+E15</f>
        <v>64233387782</v>
      </c>
      <c r="H15" s="218"/>
      <c r="I15" s="218"/>
      <c r="J15" s="218"/>
      <c r="K15" s="218"/>
      <c r="L15" s="218"/>
      <c r="M15" s="260"/>
    </row>
    <row r="16" spans="1:13" ht="15.75" customHeight="1">
      <c r="A16" s="170" t="s">
        <v>237</v>
      </c>
      <c r="B16" s="161">
        <v>171640188</v>
      </c>
      <c r="C16" s="161">
        <v>1400155224</v>
      </c>
      <c r="D16" s="161">
        <v>69481485</v>
      </c>
      <c r="E16" s="161">
        <v>16648278</v>
      </c>
      <c r="F16" s="182">
        <f>SUM(B16:E16)</f>
        <v>1657925175</v>
      </c>
      <c r="H16" s="218"/>
      <c r="I16" s="218"/>
      <c r="J16" s="218"/>
      <c r="K16" s="218"/>
      <c r="L16" s="218"/>
      <c r="M16" s="260"/>
    </row>
    <row r="17" spans="1:13" ht="15.75" customHeight="1">
      <c r="A17" s="170" t="s">
        <v>234</v>
      </c>
      <c r="B17" s="161">
        <v>0</v>
      </c>
      <c r="C17" s="161">
        <v>0</v>
      </c>
      <c r="D17" s="161">
        <v>0</v>
      </c>
      <c r="E17" s="161">
        <v>0</v>
      </c>
      <c r="F17" s="182">
        <f>SUM(B17:E17)</f>
        <v>0</v>
      </c>
      <c r="H17" s="218"/>
      <c r="I17" s="218"/>
      <c r="J17" s="218"/>
      <c r="K17" s="218"/>
      <c r="L17" s="218"/>
      <c r="M17" s="260"/>
    </row>
    <row r="18" spans="1:13" ht="15.75" customHeight="1">
      <c r="A18" s="170" t="s">
        <v>233</v>
      </c>
      <c r="B18" s="161">
        <v>0</v>
      </c>
      <c r="C18" s="161">
        <v>0</v>
      </c>
      <c r="D18" s="161">
        <v>0</v>
      </c>
      <c r="E18" s="161">
        <v>0</v>
      </c>
      <c r="F18" s="182">
        <f>SUM(B18:E18)</f>
        <v>0</v>
      </c>
      <c r="H18" s="218"/>
      <c r="I18" s="218"/>
      <c r="J18" s="218"/>
      <c r="K18" s="218"/>
      <c r="L18" s="218"/>
      <c r="M18" s="260"/>
    </row>
    <row r="19" spans="1:13" ht="15.75" customHeight="1">
      <c r="A19" s="170" t="s">
        <v>235</v>
      </c>
      <c r="B19" s="161">
        <v>0</v>
      </c>
      <c r="C19" s="161">
        <v>0</v>
      </c>
      <c r="D19" s="161">
        <v>0</v>
      </c>
      <c r="E19" s="161"/>
      <c r="F19" s="182">
        <f>SUM(B19:E19)</f>
        <v>0</v>
      </c>
      <c r="H19" s="218"/>
      <c r="I19" s="218"/>
      <c r="J19" s="218"/>
      <c r="K19" s="218"/>
      <c r="L19" s="218"/>
      <c r="M19" s="260"/>
    </row>
    <row r="20" spans="1:13" ht="15.75" customHeight="1">
      <c r="A20" s="170" t="s">
        <v>353</v>
      </c>
      <c r="B20" s="161"/>
      <c r="C20" s="161"/>
      <c r="D20" s="161"/>
      <c r="E20" s="161"/>
      <c r="F20" s="182"/>
      <c r="H20" s="218"/>
      <c r="I20" s="218"/>
      <c r="J20" s="218"/>
      <c r="K20" s="218"/>
      <c r="L20" s="218"/>
      <c r="M20" s="260"/>
    </row>
    <row r="21" spans="1:13" ht="15.75" customHeight="1">
      <c r="A21" s="170" t="s">
        <v>358</v>
      </c>
      <c r="B21" s="161">
        <f>SUM(B15:B20)</f>
        <v>4226580312</v>
      </c>
      <c r="C21" s="161">
        <f>SUM(C15:C20)</f>
        <v>56957295092</v>
      </c>
      <c r="D21" s="161">
        <f>SUM(D15:D20)</f>
        <v>4535502327</v>
      </c>
      <c r="E21" s="161">
        <f>SUM(E15:E20)</f>
        <v>171935226</v>
      </c>
      <c r="F21" s="161">
        <f>SUM(F15:F20)</f>
        <v>65891312957</v>
      </c>
      <c r="H21" s="218"/>
      <c r="I21" s="218"/>
      <c r="J21" s="218"/>
      <c r="K21" s="218"/>
      <c r="L21" s="218"/>
      <c r="M21" s="260"/>
    </row>
    <row r="22" spans="1:13" ht="15.75" customHeight="1">
      <c r="A22" s="162" t="s">
        <v>354</v>
      </c>
      <c r="B22" s="163"/>
      <c r="C22" s="163"/>
      <c r="D22" s="163"/>
      <c r="E22" s="163"/>
      <c r="F22" s="182"/>
      <c r="H22" s="217"/>
      <c r="I22" s="217"/>
      <c r="J22" s="217"/>
      <c r="K22" s="217"/>
      <c r="L22" s="217"/>
      <c r="M22" s="259"/>
    </row>
    <row r="23" spans="1:13" ht="15.75" customHeight="1">
      <c r="A23" s="170" t="s">
        <v>355</v>
      </c>
      <c r="B23" s="161">
        <f>B6-B15</f>
        <v>6647395057</v>
      </c>
      <c r="C23" s="161">
        <f>C6-C15</f>
        <v>20217880461</v>
      </c>
      <c r="D23" s="161">
        <f>D6-D15</f>
        <v>1320686049</v>
      </c>
      <c r="E23" s="161">
        <f>E6-E15</f>
        <v>196578245</v>
      </c>
      <c r="F23" s="161">
        <f>B23+C23+D23+E23</f>
        <v>28382539812</v>
      </c>
      <c r="H23" s="218"/>
      <c r="I23" s="218"/>
      <c r="J23" s="218"/>
      <c r="K23" s="218"/>
      <c r="L23" s="218"/>
      <c r="M23" s="260"/>
    </row>
    <row r="24" spans="1:13" ht="15.75" customHeight="1" thickBot="1">
      <c r="A24" s="184" t="s">
        <v>356</v>
      </c>
      <c r="B24" s="183">
        <f>B13-B21</f>
        <v>8070429543</v>
      </c>
      <c r="C24" s="183">
        <f>C13-C21</f>
        <v>18817725237</v>
      </c>
      <c r="D24" s="183">
        <f>D13-D21</f>
        <v>1370204564</v>
      </c>
      <c r="E24" s="183">
        <f>E13-E21</f>
        <v>179929967</v>
      </c>
      <c r="F24" s="183">
        <f>F13-F21</f>
        <v>28438289311</v>
      </c>
      <c r="H24" s="219"/>
      <c r="I24" s="219"/>
      <c r="J24" s="219"/>
      <c r="K24" s="219"/>
      <c r="L24" s="219"/>
      <c r="M24" s="261"/>
    </row>
    <row r="25" spans="1:6" ht="15.75" customHeight="1">
      <c r="A25" s="164"/>
      <c r="B25" s="165"/>
      <c r="C25" s="164"/>
      <c r="D25" s="164"/>
      <c r="E25" s="164"/>
      <c r="F25" s="164"/>
    </row>
    <row r="26" spans="1:12" ht="15.75" customHeight="1">
      <c r="A26" s="93" t="s">
        <v>392</v>
      </c>
      <c r="B26" s="165"/>
      <c r="C26" s="164"/>
      <c r="D26" s="164"/>
      <c r="E26" s="164"/>
      <c r="F26" s="164"/>
      <c r="L26" s="207"/>
    </row>
    <row r="27" spans="1:8" ht="15.75" customHeight="1">
      <c r="A27" s="93"/>
      <c r="B27" s="165"/>
      <c r="C27" s="164"/>
      <c r="D27" s="164"/>
      <c r="E27" s="164"/>
      <c r="F27" s="164"/>
      <c r="H27" s="192" t="s">
        <v>406</v>
      </c>
    </row>
    <row r="28" spans="1:8" ht="15.75" customHeight="1" thickBot="1">
      <c r="A28" s="174" t="s">
        <v>256</v>
      </c>
      <c r="B28" s="174" t="s">
        <v>376</v>
      </c>
      <c r="C28" s="174" t="s">
        <v>378</v>
      </c>
      <c r="D28" s="174" t="s">
        <v>385</v>
      </c>
      <c r="E28" s="174" t="s">
        <v>387</v>
      </c>
      <c r="F28" s="174" t="s">
        <v>257</v>
      </c>
      <c r="H28" s="192" t="s">
        <v>405</v>
      </c>
    </row>
    <row r="29" spans="1:10" ht="15.75" customHeight="1">
      <c r="A29" s="175"/>
      <c r="B29" s="175" t="s">
        <v>375</v>
      </c>
      <c r="C29" s="176" t="s">
        <v>377</v>
      </c>
      <c r="D29" s="175" t="s">
        <v>384</v>
      </c>
      <c r="E29" s="175" t="s">
        <v>386</v>
      </c>
      <c r="F29" s="175"/>
      <c r="H29" s="205"/>
      <c r="I29" s="205"/>
      <c r="J29" s="206"/>
    </row>
    <row r="30" spans="1:10" ht="15.75" customHeight="1">
      <c r="A30" s="171" t="s">
        <v>359</v>
      </c>
      <c r="B30" s="172">
        <v>0</v>
      </c>
      <c r="C30" s="172">
        <v>0</v>
      </c>
      <c r="D30" s="172">
        <v>0</v>
      </c>
      <c r="E30" s="172">
        <v>0</v>
      </c>
      <c r="F30" s="173"/>
      <c r="H30" s="226"/>
      <c r="I30" s="226"/>
      <c r="J30" s="227"/>
    </row>
    <row r="31" spans="1:11" ht="15.75" customHeight="1">
      <c r="A31" s="170" t="s">
        <v>357</v>
      </c>
      <c r="B31" s="168">
        <v>0</v>
      </c>
      <c r="C31" s="168">
        <v>0</v>
      </c>
      <c r="D31" s="168">
        <v>116500000</v>
      </c>
      <c r="E31" s="168">
        <v>30800000</v>
      </c>
      <c r="F31" s="182">
        <f>SUM(B31:E31)</f>
        <v>147300000</v>
      </c>
      <c r="H31" s="228"/>
      <c r="I31" s="228"/>
      <c r="J31" s="229"/>
      <c r="K31" s="207"/>
    </row>
    <row r="32" spans="1:11" ht="15.75" customHeight="1">
      <c r="A32" s="170" t="s">
        <v>360</v>
      </c>
      <c r="B32" s="168">
        <v>0</v>
      </c>
      <c r="C32" s="168">
        <v>0</v>
      </c>
      <c r="D32" s="168"/>
      <c r="E32" s="168"/>
      <c r="F32" s="182">
        <f aca="true" t="shared" si="1" ref="F32:F44">SUM(B32:E32)</f>
        <v>0</v>
      </c>
      <c r="H32" s="228"/>
      <c r="I32" s="228"/>
      <c r="J32" s="229"/>
      <c r="K32" s="207"/>
    </row>
    <row r="33" spans="1:11" ht="15.75" customHeight="1">
      <c r="A33" s="170" t="s">
        <v>365</v>
      </c>
      <c r="B33" s="168">
        <v>0</v>
      </c>
      <c r="C33" s="168">
        <v>0</v>
      </c>
      <c r="D33" s="168"/>
      <c r="E33" s="168"/>
      <c r="F33" s="182">
        <f t="shared" si="1"/>
        <v>0</v>
      </c>
      <c r="H33" s="228"/>
      <c r="I33" s="228"/>
      <c r="J33" s="229"/>
      <c r="K33" s="207"/>
    </row>
    <row r="34" spans="1:11" ht="15.75" customHeight="1">
      <c r="A34" s="170" t="s">
        <v>366</v>
      </c>
      <c r="B34" s="168">
        <v>0</v>
      </c>
      <c r="C34" s="168">
        <v>0</v>
      </c>
      <c r="D34" s="168">
        <v>0</v>
      </c>
      <c r="E34" s="168">
        <v>0</v>
      </c>
      <c r="F34" s="182">
        <f t="shared" si="1"/>
        <v>0</v>
      </c>
      <c r="H34" s="228"/>
      <c r="I34" s="228"/>
      <c r="J34" s="229"/>
      <c r="K34" s="207"/>
    </row>
    <row r="35" spans="1:11" ht="15.75" customHeight="1">
      <c r="A35" s="170" t="s">
        <v>361</v>
      </c>
      <c r="B35" s="168">
        <v>0</v>
      </c>
      <c r="C35" s="168">
        <v>0</v>
      </c>
      <c r="D35" s="168">
        <v>0</v>
      </c>
      <c r="E35" s="168">
        <v>0</v>
      </c>
      <c r="F35" s="182">
        <f t="shared" si="1"/>
        <v>0</v>
      </c>
      <c r="H35" s="228"/>
      <c r="I35" s="228"/>
      <c r="J35" s="229"/>
      <c r="K35" s="207"/>
    </row>
    <row r="36" spans="1:11" ht="15.75" customHeight="1">
      <c r="A36" s="170" t="s">
        <v>362</v>
      </c>
      <c r="B36" s="168">
        <v>0</v>
      </c>
      <c r="C36" s="168">
        <v>0</v>
      </c>
      <c r="D36" s="168">
        <v>0</v>
      </c>
      <c r="E36" s="168">
        <v>0</v>
      </c>
      <c r="F36" s="182">
        <f t="shared" si="1"/>
        <v>0</v>
      </c>
      <c r="H36" s="228"/>
      <c r="I36" s="228"/>
      <c r="J36" s="229"/>
      <c r="K36" s="207"/>
    </row>
    <row r="37" spans="1:11" ht="15.75" customHeight="1">
      <c r="A37" s="170" t="s">
        <v>363</v>
      </c>
      <c r="B37" s="168">
        <v>0</v>
      </c>
      <c r="C37" s="168">
        <v>0</v>
      </c>
      <c r="D37" s="168">
        <v>0</v>
      </c>
      <c r="E37" s="168">
        <v>0</v>
      </c>
      <c r="F37" s="182">
        <f t="shared" si="1"/>
        <v>0</v>
      </c>
      <c r="H37" s="228"/>
      <c r="I37" s="228"/>
      <c r="J37" s="229"/>
      <c r="K37" s="207"/>
    </row>
    <row r="38" spans="1:11" ht="15.75" customHeight="1">
      <c r="A38" s="170" t="s">
        <v>358</v>
      </c>
      <c r="B38" s="168">
        <v>0</v>
      </c>
      <c r="C38" s="168">
        <v>0</v>
      </c>
      <c r="D38" s="168">
        <f>SUM(D31:D37)</f>
        <v>116500000</v>
      </c>
      <c r="E38" s="168">
        <f>SUM(E31:E37)</f>
        <v>30800000</v>
      </c>
      <c r="F38" s="168">
        <f>SUM(F31:F37)</f>
        <v>147300000</v>
      </c>
      <c r="H38" s="228"/>
      <c r="I38" s="228"/>
      <c r="J38" s="229"/>
      <c r="K38" s="207"/>
    </row>
    <row r="39" spans="1:10" ht="15.75" customHeight="1">
      <c r="A39" s="162" t="s">
        <v>258</v>
      </c>
      <c r="B39" s="166">
        <v>0</v>
      </c>
      <c r="C39" s="166">
        <v>0</v>
      </c>
      <c r="D39" s="166">
        <v>0</v>
      </c>
      <c r="E39" s="166">
        <v>0</v>
      </c>
      <c r="F39" s="182">
        <f t="shared" si="1"/>
        <v>0</v>
      </c>
      <c r="H39" s="226"/>
      <c r="I39" s="226"/>
      <c r="J39" s="227"/>
    </row>
    <row r="40" spans="1:10" ht="15.75" customHeight="1">
      <c r="A40" s="170" t="s">
        <v>357</v>
      </c>
      <c r="B40" s="168">
        <v>0</v>
      </c>
      <c r="C40" s="168">
        <v>0</v>
      </c>
      <c r="D40" s="168">
        <v>64233337</v>
      </c>
      <c r="E40" s="168">
        <v>27719982</v>
      </c>
      <c r="F40" s="182">
        <f t="shared" si="1"/>
        <v>91953319</v>
      </c>
      <c r="H40" s="228"/>
      <c r="I40" s="228"/>
      <c r="J40" s="229"/>
    </row>
    <row r="41" spans="1:10" ht="15.75" customHeight="1">
      <c r="A41" s="170" t="s">
        <v>364</v>
      </c>
      <c r="B41" s="168">
        <v>0</v>
      </c>
      <c r="C41" s="168">
        <v>0</v>
      </c>
      <c r="D41" s="168">
        <v>3200001</v>
      </c>
      <c r="E41" s="168">
        <v>1539999</v>
      </c>
      <c r="F41" s="182">
        <f t="shared" si="1"/>
        <v>4740000</v>
      </c>
      <c r="H41" s="228"/>
      <c r="I41" s="228"/>
      <c r="J41" s="229"/>
    </row>
    <row r="42" spans="1:10" ht="15.75" customHeight="1">
      <c r="A42" s="170" t="s">
        <v>361</v>
      </c>
      <c r="B42" s="168">
        <v>0</v>
      </c>
      <c r="C42" s="168">
        <v>0</v>
      </c>
      <c r="D42" s="168"/>
      <c r="E42" s="168"/>
      <c r="F42" s="182">
        <f t="shared" si="1"/>
        <v>0</v>
      </c>
      <c r="H42" s="228"/>
      <c r="I42" s="228"/>
      <c r="J42" s="229"/>
    </row>
    <row r="43" spans="1:10" ht="15.75" customHeight="1">
      <c r="A43" s="170" t="s">
        <v>362</v>
      </c>
      <c r="B43" s="168">
        <v>0</v>
      </c>
      <c r="C43" s="168">
        <v>0</v>
      </c>
      <c r="D43" s="168"/>
      <c r="E43" s="168"/>
      <c r="F43" s="182"/>
      <c r="H43" s="228"/>
      <c r="I43" s="228"/>
      <c r="J43" s="229"/>
    </row>
    <row r="44" spans="1:10" ht="15.75" customHeight="1">
      <c r="A44" s="170" t="s">
        <v>363</v>
      </c>
      <c r="B44" s="168">
        <v>0</v>
      </c>
      <c r="C44" s="168">
        <v>0</v>
      </c>
      <c r="D44" s="168"/>
      <c r="E44" s="168"/>
      <c r="F44" s="182">
        <f t="shared" si="1"/>
        <v>0</v>
      </c>
      <c r="H44" s="228"/>
      <c r="I44" s="228"/>
      <c r="J44" s="229"/>
    </row>
    <row r="45" spans="1:10" ht="15.75" customHeight="1">
      <c r="A45" s="170" t="s">
        <v>358</v>
      </c>
      <c r="B45" s="168">
        <v>0</v>
      </c>
      <c r="C45" s="168">
        <v>0</v>
      </c>
      <c r="D45" s="168">
        <f>SUM(D40:D44)</f>
        <v>67433338</v>
      </c>
      <c r="E45" s="168">
        <f>SUM(E40:E44)</f>
        <v>29259981</v>
      </c>
      <c r="F45" s="168">
        <f>SUM(F40:F44)</f>
        <v>96693319</v>
      </c>
      <c r="H45" s="228"/>
      <c r="I45" s="228"/>
      <c r="J45" s="229"/>
    </row>
    <row r="46" spans="1:10" ht="15.75" customHeight="1">
      <c r="A46" s="162" t="s">
        <v>354</v>
      </c>
      <c r="B46" s="166">
        <v>0</v>
      </c>
      <c r="C46" s="166">
        <v>0</v>
      </c>
      <c r="D46" s="166">
        <v>0</v>
      </c>
      <c r="E46" s="166">
        <v>0</v>
      </c>
      <c r="F46" s="167"/>
      <c r="H46" s="226"/>
      <c r="I46" s="226"/>
      <c r="J46" s="227"/>
    </row>
    <row r="47" spans="1:10" ht="15.75" customHeight="1">
      <c r="A47" s="170" t="s">
        <v>355</v>
      </c>
      <c r="B47" s="168">
        <v>0</v>
      </c>
      <c r="C47" s="168">
        <v>0</v>
      </c>
      <c r="D47" s="168">
        <f>D31-D40</f>
        <v>52266663</v>
      </c>
      <c r="E47" s="168">
        <f>E31-E40</f>
        <v>3080018</v>
      </c>
      <c r="F47" s="168">
        <f>F31-F40</f>
        <v>55346681</v>
      </c>
      <c r="H47" s="228"/>
      <c r="I47" s="228"/>
      <c r="J47" s="229"/>
    </row>
    <row r="48" spans="1:10" ht="15.75" customHeight="1" thickBot="1">
      <c r="A48" s="184" t="s">
        <v>356</v>
      </c>
      <c r="B48" s="169">
        <v>0</v>
      </c>
      <c r="C48" s="169">
        <v>0</v>
      </c>
      <c r="D48" s="169">
        <f>D38-D45</f>
        <v>49066662</v>
      </c>
      <c r="E48" s="169">
        <f>E38-E45</f>
        <v>1540019</v>
      </c>
      <c r="F48" s="169">
        <f>F38-F45</f>
        <v>50606681</v>
      </c>
      <c r="H48" s="230"/>
      <c r="I48" s="230"/>
      <c r="J48" s="231"/>
    </row>
    <row r="49" ht="16.5" customHeight="1">
      <c r="H49" s="220">
        <f>F24+F48</f>
        <v>28488895992</v>
      </c>
    </row>
    <row r="50" ht="18" customHeight="1"/>
    <row r="51" ht="18" customHeight="1"/>
    <row r="52" ht="18" customHeight="1"/>
    <row r="53" ht="18" customHeight="1"/>
    <row r="54" ht="18" customHeight="1"/>
    <row r="55" ht="18" customHeight="1"/>
    <row r="56" ht="18" customHeight="1"/>
    <row r="57" ht="18" customHeight="1"/>
    <row r="58" ht="18" customHeight="1"/>
    <row r="59" ht="15.75"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sheetData>
  <printOptions/>
  <pageMargins left="0.89" right="0.45" top="0.47" bottom="0.4" header="0.2" footer="0.2"/>
  <pageSetup fitToHeight="0" fitToWidth="0" horizontalDpi="600" verticalDpi="600" orientation="portrait" r:id="rId3"/>
  <headerFooter alignWithMargins="0">
    <oddFooter>&amp;C9</oddFooter>
  </headerFooter>
  <legacyDrawing r:id="rId2"/>
</worksheet>
</file>

<file path=xl/worksheets/sheet8.xml><?xml version="1.0" encoding="utf-8"?>
<worksheet xmlns="http://schemas.openxmlformats.org/spreadsheetml/2006/main" xmlns:r="http://schemas.openxmlformats.org/officeDocument/2006/relationships">
  <dimension ref="A1:R27"/>
  <sheetViews>
    <sheetView zoomScale="120" zoomScaleNormal="120" workbookViewId="0" topLeftCell="B1">
      <selection activeCell="L11" sqref="L11"/>
    </sheetView>
  </sheetViews>
  <sheetFormatPr defaultColWidth="8.796875" defaultRowHeight="15"/>
  <cols>
    <col min="1" max="1" width="6" style="108" hidden="1" customWidth="1"/>
    <col min="2" max="2" width="14.09765625" style="108" customWidth="1"/>
    <col min="3" max="3" width="10.8984375" style="125" customWidth="1"/>
    <col min="4" max="4" width="8.19921875" style="125" customWidth="1"/>
    <col min="5" max="5" width="9.5" style="125" customWidth="1"/>
    <col min="6" max="6" width="6.8984375" style="125" customWidth="1"/>
    <col min="7" max="7" width="7" style="125" customWidth="1"/>
    <col min="8" max="8" width="9.3984375" style="125" customWidth="1"/>
    <col min="9" max="9" width="9" style="125" customWidth="1"/>
    <col min="10" max="10" width="8.59765625" style="125" customWidth="1"/>
    <col min="11" max="11" width="6.69921875" style="125" customWidth="1"/>
    <col min="12" max="12" width="9.19921875" style="125" customWidth="1"/>
    <col min="13" max="13" width="6.3984375" style="125" customWidth="1"/>
    <col min="14" max="14" width="10.8984375" style="125" customWidth="1"/>
    <col min="15" max="15" width="40.09765625" style="112" customWidth="1"/>
    <col min="16" max="16" width="12.59765625" style="112" customWidth="1"/>
    <col min="17" max="17" width="12.3984375" style="112" customWidth="1"/>
    <col min="18" max="18" width="2" style="112" customWidth="1"/>
    <col min="19" max="19" width="12.59765625" style="112" customWidth="1"/>
    <col min="20" max="16384" width="9" style="112" customWidth="1"/>
  </cols>
  <sheetData>
    <row r="1" spans="2:15" ht="15">
      <c r="B1" s="109" t="s">
        <v>393</v>
      </c>
      <c r="C1" s="110"/>
      <c r="D1" s="111"/>
      <c r="E1" s="111"/>
      <c r="F1" s="111"/>
      <c r="G1" s="111"/>
      <c r="H1" s="111"/>
      <c r="I1" s="111"/>
      <c r="J1" s="111"/>
      <c r="K1" s="111"/>
      <c r="L1" s="111"/>
      <c r="M1" s="111"/>
      <c r="N1" s="111"/>
      <c r="O1" s="192" t="s">
        <v>406</v>
      </c>
    </row>
    <row r="2" spans="2:15" ht="15">
      <c r="B2" s="113"/>
      <c r="C2" s="113"/>
      <c r="D2" s="111"/>
      <c r="E2" s="111"/>
      <c r="F2" s="111"/>
      <c r="G2" s="111"/>
      <c r="H2" s="111"/>
      <c r="I2" s="111"/>
      <c r="J2" s="111"/>
      <c r="K2" s="111"/>
      <c r="L2" s="111"/>
      <c r="M2" s="111"/>
      <c r="N2" s="111"/>
      <c r="O2" s="192" t="s">
        <v>217</v>
      </c>
    </row>
    <row r="3" spans="1:14" s="117" customFormat="1" ht="72" customHeight="1">
      <c r="A3" s="114" t="s">
        <v>524</v>
      </c>
      <c r="B3" s="115" t="s">
        <v>523</v>
      </c>
      <c r="C3" s="116" t="s">
        <v>288</v>
      </c>
      <c r="D3" s="116" t="s">
        <v>289</v>
      </c>
      <c r="E3" s="116" t="s">
        <v>290</v>
      </c>
      <c r="F3" s="116" t="s">
        <v>291</v>
      </c>
      <c r="G3" s="116" t="s">
        <v>292</v>
      </c>
      <c r="H3" s="116" t="s">
        <v>293</v>
      </c>
      <c r="I3" s="116" t="s">
        <v>294</v>
      </c>
      <c r="J3" s="116" t="s">
        <v>295</v>
      </c>
      <c r="K3" s="116" t="s">
        <v>296</v>
      </c>
      <c r="L3" s="116" t="s">
        <v>297</v>
      </c>
      <c r="M3" s="116" t="s">
        <v>299</v>
      </c>
      <c r="N3" s="116" t="s">
        <v>257</v>
      </c>
    </row>
    <row r="4" spans="1:18" ht="21.75" customHeight="1">
      <c r="A4" s="108" t="s">
        <v>300</v>
      </c>
      <c r="B4" s="118" t="s">
        <v>226</v>
      </c>
      <c r="C4" s="119">
        <v>40000000000</v>
      </c>
      <c r="D4" s="119">
        <v>3889809091</v>
      </c>
      <c r="E4" s="119">
        <v>12070249838</v>
      </c>
      <c r="F4" s="119">
        <v>0</v>
      </c>
      <c r="G4" s="119">
        <v>0</v>
      </c>
      <c r="H4" s="119">
        <v>8018436630</v>
      </c>
      <c r="I4" s="119">
        <v>1901000000</v>
      </c>
      <c r="J4" s="119"/>
      <c r="K4" s="119"/>
      <c r="L4" s="119">
        <v>3404371922</v>
      </c>
      <c r="M4" s="119"/>
      <c r="N4" s="119">
        <f aca="true" t="shared" si="0" ref="N4:N11">SUM(C4:M4)</f>
        <v>69283867481</v>
      </c>
      <c r="O4" s="193" t="s">
        <v>407</v>
      </c>
      <c r="P4" s="193"/>
      <c r="Q4" s="193"/>
      <c r="R4" s="193"/>
    </row>
    <row r="5" spans="1:18" ht="21.75" customHeight="1">
      <c r="A5" s="108" t="s">
        <v>301</v>
      </c>
      <c r="B5" s="120" t="s">
        <v>227</v>
      </c>
      <c r="C5" s="121"/>
      <c r="D5" s="121"/>
      <c r="E5" s="121"/>
      <c r="F5" s="121"/>
      <c r="G5" s="121"/>
      <c r="H5" s="121"/>
      <c r="I5" s="121"/>
      <c r="J5" s="121"/>
      <c r="K5" s="121"/>
      <c r="L5" s="121"/>
      <c r="M5" s="121"/>
      <c r="N5" s="121">
        <f t="shared" si="0"/>
        <v>0</v>
      </c>
      <c r="O5" s="193"/>
      <c r="P5" s="193"/>
      <c r="Q5" s="193"/>
      <c r="R5" s="193"/>
    </row>
    <row r="6" spans="1:18" ht="21.75" customHeight="1">
      <c r="A6" s="108" t="s">
        <v>302</v>
      </c>
      <c r="B6" s="120" t="s">
        <v>228</v>
      </c>
      <c r="C6" s="121"/>
      <c r="D6" s="121"/>
      <c r="E6" s="121"/>
      <c r="F6" s="121"/>
      <c r="G6" s="121"/>
      <c r="H6" s="121"/>
      <c r="I6" s="121"/>
      <c r="J6" s="121"/>
      <c r="K6" s="121"/>
      <c r="L6" s="121">
        <v>5019047696</v>
      </c>
      <c r="M6" s="121"/>
      <c r="N6" s="121">
        <f t="shared" si="0"/>
        <v>5019047696</v>
      </c>
      <c r="O6" s="193" t="s">
        <v>127</v>
      </c>
      <c r="P6" s="193"/>
      <c r="Q6" s="193"/>
      <c r="R6" s="193"/>
    </row>
    <row r="7" spans="1:18" ht="21.75" customHeight="1">
      <c r="A7" s="108" t="s">
        <v>303</v>
      </c>
      <c r="B7" s="120" t="s">
        <v>304</v>
      </c>
      <c r="C7" s="121"/>
      <c r="D7" s="121"/>
      <c r="E7" s="121"/>
      <c r="F7" s="121"/>
      <c r="G7" s="121"/>
      <c r="H7" s="121"/>
      <c r="I7" s="121"/>
      <c r="J7" s="121"/>
      <c r="K7" s="121"/>
      <c r="L7" s="121">
        <v>0</v>
      </c>
      <c r="M7" s="121"/>
      <c r="N7" s="121">
        <f t="shared" si="0"/>
        <v>0</v>
      </c>
      <c r="O7" s="193" t="s">
        <v>408</v>
      </c>
      <c r="P7" s="193"/>
      <c r="Q7" s="193"/>
      <c r="R7" s="193"/>
    </row>
    <row r="8" spans="1:18" ht="21.75" customHeight="1">
      <c r="A8" s="108" t="s">
        <v>305</v>
      </c>
      <c r="B8" s="120" t="s">
        <v>229</v>
      </c>
      <c r="C8" s="121"/>
      <c r="D8" s="121"/>
      <c r="E8" s="121"/>
      <c r="F8" s="121"/>
      <c r="G8" s="121"/>
      <c r="H8" s="121"/>
      <c r="I8" s="121"/>
      <c r="J8" s="121"/>
      <c r="K8" s="121"/>
      <c r="L8" s="121">
        <v>0</v>
      </c>
      <c r="M8" s="121"/>
      <c r="N8" s="121">
        <f t="shared" si="0"/>
        <v>0</v>
      </c>
      <c r="O8" s="193"/>
      <c r="P8" s="193"/>
      <c r="Q8" s="193"/>
      <c r="R8" s="193"/>
    </row>
    <row r="9" spans="1:18" ht="21.75" customHeight="1">
      <c r="A9" s="108" t="s">
        <v>306</v>
      </c>
      <c r="B9" s="120" t="s">
        <v>230</v>
      </c>
      <c r="C9" s="121"/>
      <c r="D9" s="121"/>
      <c r="E9" s="121"/>
      <c r="F9" s="121"/>
      <c r="G9" s="121"/>
      <c r="H9" s="121"/>
      <c r="I9" s="121"/>
      <c r="J9" s="121"/>
      <c r="K9" s="121"/>
      <c r="L9" s="121">
        <v>2950223786</v>
      </c>
      <c r="M9" s="121"/>
      <c r="N9" s="121">
        <f t="shared" si="0"/>
        <v>2950223786</v>
      </c>
      <c r="O9" s="193" t="s">
        <v>128</v>
      </c>
      <c r="P9" s="193"/>
      <c r="Q9" s="193"/>
      <c r="R9" s="193"/>
    </row>
    <row r="10" spans="1:16" ht="21.75" customHeight="1">
      <c r="A10" s="108" t="s">
        <v>318</v>
      </c>
      <c r="B10" s="120" t="s">
        <v>319</v>
      </c>
      <c r="C10" s="121"/>
      <c r="D10" s="121"/>
      <c r="E10" s="121"/>
      <c r="F10" s="121"/>
      <c r="G10" s="121"/>
      <c r="H10" s="121"/>
      <c r="I10" s="121"/>
      <c r="J10" s="121"/>
      <c r="K10" s="121"/>
      <c r="L10" s="121"/>
      <c r="M10" s="121"/>
      <c r="N10" s="121">
        <f t="shared" si="0"/>
        <v>0</v>
      </c>
      <c r="O10" s="193" t="s">
        <v>129</v>
      </c>
      <c r="P10" s="193" t="s">
        <v>187</v>
      </c>
    </row>
    <row r="11" spans="1:17" ht="21.75" customHeight="1">
      <c r="A11" s="108" t="s">
        <v>320</v>
      </c>
      <c r="B11" s="122" t="s">
        <v>231</v>
      </c>
      <c r="C11" s="123">
        <f>C4+C5+C6+C7-C8-C9-C10</f>
        <v>40000000000</v>
      </c>
      <c r="D11" s="123">
        <f>D4+D5+D6+D7-D8-D9-D10</f>
        <v>3889809091</v>
      </c>
      <c r="E11" s="123">
        <f aca="true" t="shared" si="1" ref="E11:J11">E4+E7-E10</f>
        <v>12070249838</v>
      </c>
      <c r="F11" s="123">
        <f t="shared" si="1"/>
        <v>0</v>
      </c>
      <c r="G11" s="123">
        <f t="shared" si="1"/>
        <v>0</v>
      </c>
      <c r="H11" s="123">
        <f t="shared" si="1"/>
        <v>8018436630</v>
      </c>
      <c r="I11" s="123">
        <f t="shared" si="1"/>
        <v>1901000000</v>
      </c>
      <c r="J11" s="123">
        <f t="shared" si="1"/>
        <v>0</v>
      </c>
      <c r="K11" s="123"/>
      <c r="L11" s="123">
        <f>L4+L6-L9-L10</f>
        <v>5473195832</v>
      </c>
      <c r="M11" s="123"/>
      <c r="N11" s="123">
        <f t="shared" si="0"/>
        <v>71352691391</v>
      </c>
      <c r="O11" s="194" t="s">
        <v>186</v>
      </c>
      <c r="P11" s="194">
        <f>N4+N5+N6+N7-N8-N9-N10</f>
        <v>71352691391</v>
      </c>
      <c r="Q11" s="209">
        <f>'BCDKT.Q3.12'!D85</f>
        <v>71352691391</v>
      </c>
    </row>
    <row r="12" spans="15:17" ht="21.75" customHeight="1">
      <c r="O12" s="194" t="s">
        <v>409</v>
      </c>
      <c r="P12" s="194">
        <f>N11-P11</f>
        <v>0</v>
      </c>
      <c r="Q12" s="208">
        <f>Q11-N11</f>
        <v>0</v>
      </c>
    </row>
    <row r="13" spans="2:14" ht="21.75" customHeight="1">
      <c r="B13" s="124"/>
      <c r="L13" s="126"/>
      <c r="N13" s="189"/>
    </row>
    <row r="14" spans="2:14" ht="23.25" customHeight="1">
      <c r="B14" s="232"/>
      <c r="C14" s="233"/>
      <c r="D14" s="233"/>
      <c r="E14" s="233"/>
      <c r="F14" s="233"/>
      <c r="G14" s="233"/>
      <c r="H14" s="233"/>
      <c r="I14" s="233"/>
      <c r="J14" s="233"/>
      <c r="K14" s="233"/>
      <c r="L14" s="233"/>
      <c r="M14" s="233"/>
      <c r="N14" s="233"/>
    </row>
    <row r="15" spans="2:14" ht="21.75" customHeight="1">
      <c r="B15" s="216"/>
      <c r="C15" s="234"/>
      <c r="D15" s="234"/>
      <c r="E15" s="234"/>
      <c r="F15" s="234"/>
      <c r="G15" s="234"/>
      <c r="H15" s="234"/>
      <c r="I15" s="234"/>
      <c r="J15" s="234"/>
      <c r="K15" s="234"/>
      <c r="L15" s="234"/>
      <c r="M15" s="234"/>
      <c r="N15" s="234"/>
    </row>
    <row r="16" spans="2:14" ht="21.75" customHeight="1">
      <c r="B16" s="216"/>
      <c r="C16" s="234"/>
      <c r="D16" s="234"/>
      <c r="E16" s="234"/>
      <c r="F16" s="234"/>
      <c r="G16" s="234"/>
      <c r="H16" s="234"/>
      <c r="I16" s="234"/>
      <c r="J16" s="234"/>
      <c r="K16" s="234"/>
      <c r="L16" s="234"/>
      <c r="M16" s="234"/>
      <c r="N16" s="234"/>
    </row>
    <row r="17" spans="2:14" ht="15">
      <c r="B17" s="216"/>
      <c r="C17" s="234"/>
      <c r="D17" s="234"/>
      <c r="E17" s="234"/>
      <c r="F17" s="234"/>
      <c r="G17" s="234"/>
      <c r="H17" s="234"/>
      <c r="I17" s="234"/>
      <c r="J17" s="234"/>
      <c r="K17" s="234"/>
      <c r="L17" s="234"/>
      <c r="M17" s="234"/>
      <c r="N17" s="234"/>
    </row>
    <row r="18" spans="2:14" ht="15">
      <c r="B18" s="216"/>
      <c r="C18" s="234"/>
      <c r="D18" s="234"/>
      <c r="E18" s="234"/>
      <c r="F18" s="234"/>
      <c r="G18" s="234"/>
      <c r="H18" s="234"/>
      <c r="I18" s="234"/>
      <c r="J18" s="234"/>
      <c r="K18" s="234"/>
      <c r="L18" s="234"/>
      <c r="M18" s="234"/>
      <c r="N18" s="234"/>
    </row>
    <row r="19" spans="2:14" ht="15">
      <c r="B19" s="216"/>
      <c r="C19" s="234"/>
      <c r="D19" s="234"/>
      <c r="E19" s="234"/>
      <c r="F19" s="234"/>
      <c r="G19" s="234"/>
      <c r="H19" s="234"/>
      <c r="I19" s="234"/>
      <c r="J19" s="234"/>
      <c r="K19" s="234"/>
      <c r="L19" s="234"/>
      <c r="M19" s="234"/>
      <c r="N19" s="234"/>
    </row>
    <row r="20" spans="2:14" ht="15">
      <c r="B20" s="216"/>
      <c r="C20" s="234"/>
      <c r="D20" s="234"/>
      <c r="E20" s="234"/>
      <c r="F20" s="234"/>
      <c r="G20" s="234"/>
      <c r="H20" s="234"/>
      <c r="I20" s="234"/>
      <c r="J20" s="234"/>
      <c r="K20" s="234"/>
      <c r="L20" s="234"/>
      <c r="M20" s="234"/>
      <c r="N20" s="234"/>
    </row>
    <row r="21" spans="2:14" ht="15">
      <c r="B21" s="216"/>
      <c r="C21" s="234"/>
      <c r="D21" s="234"/>
      <c r="E21" s="234"/>
      <c r="F21" s="234"/>
      <c r="G21" s="234"/>
      <c r="H21" s="234"/>
      <c r="I21" s="234"/>
      <c r="J21" s="234"/>
      <c r="K21" s="234"/>
      <c r="L21" s="234"/>
      <c r="M21" s="234"/>
      <c r="N21" s="234"/>
    </row>
    <row r="22" spans="2:14" ht="15">
      <c r="B22" s="216"/>
      <c r="C22" s="234"/>
      <c r="D22" s="234"/>
      <c r="E22" s="234"/>
      <c r="F22" s="234"/>
      <c r="G22" s="234"/>
      <c r="H22" s="234"/>
      <c r="I22" s="234"/>
      <c r="J22" s="234"/>
      <c r="K22" s="234"/>
      <c r="L22" s="234"/>
      <c r="M22" s="234"/>
      <c r="N22" s="234"/>
    </row>
    <row r="24" ht="15">
      <c r="L24" s="235"/>
    </row>
    <row r="25" ht="15">
      <c r="L25" s="235"/>
    </row>
    <row r="26" ht="15">
      <c r="L26" s="235"/>
    </row>
    <row r="27" ht="15">
      <c r="L27" s="235"/>
    </row>
  </sheetData>
  <printOptions/>
  <pageMargins left="0.61" right="0.2" top="0.73" bottom="0.81" header="0.5" footer="0.5"/>
  <pageSetup horizontalDpi="600" verticalDpi="600" orientation="landscape" r:id="rId3"/>
  <headerFooter alignWithMargins="0">
    <oddFooter>&amp;C10</oddFooter>
  </headerFooter>
  <legacyDrawing r:id="rId2"/>
</worksheet>
</file>

<file path=xl/worksheets/sheet9.xml><?xml version="1.0" encoding="utf-8"?>
<worksheet xmlns="http://schemas.openxmlformats.org/spreadsheetml/2006/main" xmlns:r="http://schemas.openxmlformats.org/officeDocument/2006/relationships">
  <dimension ref="A1:T53"/>
  <sheetViews>
    <sheetView workbookViewId="0" topLeftCell="B22">
      <selection activeCell="G36" sqref="G36"/>
    </sheetView>
  </sheetViews>
  <sheetFormatPr defaultColWidth="8.796875" defaultRowHeight="15"/>
  <cols>
    <col min="1" max="1" width="5.59765625" style="0" customWidth="1"/>
    <col min="2" max="2" width="14.09765625" style="0" customWidth="1"/>
    <col min="3" max="3" width="12.19921875" style="0" customWidth="1"/>
    <col min="4" max="4" width="13.19921875" style="0" customWidth="1"/>
    <col min="5" max="5" width="10" style="0" customWidth="1"/>
    <col min="6" max="6" width="8.69921875" style="0" customWidth="1"/>
    <col min="7" max="7" width="17.09765625" style="0" customWidth="1"/>
    <col min="8" max="8" width="5.5" style="0" customWidth="1"/>
    <col min="9" max="9" width="5.09765625" style="0" customWidth="1"/>
    <col min="10" max="10" width="6.19921875" style="0" customWidth="1"/>
    <col min="11" max="11" width="7" style="0" customWidth="1"/>
    <col min="12" max="12" width="17.69921875" style="0" customWidth="1"/>
    <col min="13" max="13" width="2" style="0" customWidth="1"/>
    <col min="14" max="14" width="13.3984375" style="0" customWidth="1"/>
    <col min="16" max="16" width="13.3984375" style="0" customWidth="1"/>
  </cols>
  <sheetData>
    <row r="1" spans="6:12" ht="15.75" customHeight="1">
      <c r="F1" s="180"/>
      <c r="G1" s="190" t="s">
        <v>422</v>
      </c>
      <c r="L1" s="78" t="s">
        <v>147</v>
      </c>
    </row>
    <row r="2" spans="6:7" ht="15.75" customHeight="1">
      <c r="F2" s="180"/>
      <c r="G2" s="181"/>
    </row>
    <row r="3" spans="1:7" ht="15.75" customHeight="1">
      <c r="A3" s="79">
        <v>13</v>
      </c>
      <c r="B3" s="84" t="s">
        <v>286</v>
      </c>
      <c r="D3" s="103"/>
      <c r="E3" s="104"/>
      <c r="F3" s="105"/>
      <c r="G3" s="105">
        <f>G6+G7</f>
        <v>4000000</v>
      </c>
    </row>
    <row r="4" spans="1:7" ht="15.75" customHeight="1">
      <c r="A4" s="50"/>
      <c r="B4" s="50" t="s">
        <v>315</v>
      </c>
      <c r="D4" s="50"/>
      <c r="E4" s="95"/>
      <c r="F4" s="95"/>
      <c r="G4" s="95">
        <v>4000000</v>
      </c>
    </row>
    <row r="5" spans="1:7" ht="15.75" customHeight="1">
      <c r="A5" s="50"/>
      <c r="B5" s="50" t="s">
        <v>316</v>
      </c>
      <c r="D5" s="50"/>
      <c r="E5" s="95"/>
      <c r="F5" s="95"/>
      <c r="G5" s="95">
        <v>4000000</v>
      </c>
    </row>
    <row r="6" spans="1:7" ht="15.75" customHeight="1">
      <c r="A6" s="50"/>
      <c r="B6" s="50" t="s">
        <v>317</v>
      </c>
      <c r="D6" s="50"/>
      <c r="E6" s="50"/>
      <c r="F6" s="95"/>
      <c r="G6" s="95">
        <v>4000000</v>
      </c>
    </row>
    <row r="7" spans="1:7" ht="15.75" customHeight="1">
      <c r="A7" s="50"/>
      <c r="B7" s="50" t="s">
        <v>287</v>
      </c>
      <c r="D7" s="50"/>
      <c r="E7" s="95"/>
      <c r="F7" s="102"/>
      <c r="G7" s="102">
        <v>0</v>
      </c>
    </row>
    <row r="8" ht="15.75" customHeight="1"/>
    <row r="9" spans="1:7" ht="15.75" customHeight="1">
      <c r="A9" s="86">
        <v>14</v>
      </c>
      <c r="B9" s="127" t="s">
        <v>325</v>
      </c>
      <c r="D9" s="127"/>
      <c r="E9" s="107"/>
      <c r="F9" s="129"/>
      <c r="G9" s="92">
        <f>G10+G11</f>
        <v>68254307449</v>
      </c>
    </row>
    <row r="10" spans="1:12" ht="15.75" customHeight="1">
      <c r="A10" s="137"/>
      <c r="B10" s="177" t="s">
        <v>388</v>
      </c>
      <c r="E10" s="128"/>
      <c r="F10" s="131"/>
      <c r="G10" s="96">
        <f>'KQKD Q3.12'!D10</f>
        <v>68254307449</v>
      </c>
      <c r="H10" s="61"/>
      <c r="L10" t="s">
        <v>411</v>
      </c>
    </row>
    <row r="11" spans="1:7" ht="15.75" customHeight="1">
      <c r="A11" s="137"/>
      <c r="B11" s="177" t="s">
        <v>389</v>
      </c>
      <c r="E11" s="107"/>
      <c r="F11" s="132"/>
      <c r="G11" s="102">
        <v>0</v>
      </c>
    </row>
    <row r="12" spans="2:7" ht="15.75" customHeight="1">
      <c r="B12" s="130"/>
      <c r="E12" s="107"/>
      <c r="F12" s="132"/>
      <c r="G12" s="102"/>
    </row>
    <row r="13" spans="1:12" ht="15.75" customHeight="1">
      <c r="A13" s="86">
        <v>15</v>
      </c>
      <c r="B13" s="127" t="s">
        <v>326</v>
      </c>
      <c r="D13" s="127"/>
      <c r="E13" s="107"/>
      <c r="F13" s="129"/>
      <c r="G13" s="92">
        <f>G14+G15</f>
        <v>12099050</v>
      </c>
      <c r="L13" t="s">
        <v>412</v>
      </c>
    </row>
    <row r="14" spans="1:12" ht="15.75" customHeight="1">
      <c r="A14" s="137"/>
      <c r="B14" s="177" t="s">
        <v>309</v>
      </c>
      <c r="E14" s="133"/>
      <c r="F14" s="134"/>
      <c r="G14" s="95">
        <f>'KQKD Q3.12'!D15</f>
        <v>12099050</v>
      </c>
      <c r="L14" t="s">
        <v>599</v>
      </c>
    </row>
    <row r="15" spans="1:12" ht="15.75" customHeight="1">
      <c r="A15" s="137"/>
      <c r="B15" s="177" t="s">
        <v>390</v>
      </c>
      <c r="D15" s="133"/>
      <c r="E15" s="133"/>
      <c r="F15" s="134"/>
      <c r="G15" s="95"/>
      <c r="L15" t="s">
        <v>556</v>
      </c>
    </row>
    <row r="16" spans="1:7" ht="15.75" customHeight="1">
      <c r="A16" s="137"/>
      <c r="B16" s="177"/>
      <c r="D16" s="133"/>
      <c r="E16" s="133"/>
      <c r="F16" s="134"/>
      <c r="G16" s="136"/>
    </row>
    <row r="17" spans="1:7" ht="15.75" customHeight="1">
      <c r="A17" s="86">
        <v>16</v>
      </c>
      <c r="B17" s="127" t="s">
        <v>307</v>
      </c>
      <c r="D17" s="133"/>
      <c r="E17" s="133"/>
      <c r="F17" s="134"/>
      <c r="G17" s="92">
        <f>G18+G19</f>
        <v>2149193079</v>
      </c>
    </row>
    <row r="18" spans="1:14" ht="15.75" customHeight="1">
      <c r="A18" s="137"/>
      <c r="B18" s="177" t="s">
        <v>308</v>
      </c>
      <c r="D18" s="133"/>
      <c r="E18" s="133"/>
      <c r="F18" s="134"/>
      <c r="G18" s="139">
        <f>'KQKD Q3.12'!D17</f>
        <v>2149193079</v>
      </c>
      <c r="L18" t="s">
        <v>130</v>
      </c>
      <c r="N18" t="s">
        <v>132</v>
      </c>
    </row>
    <row r="19" spans="1:12" ht="15.75" customHeight="1">
      <c r="A19" s="137"/>
      <c r="B19" s="177" t="s">
        <v>310</v>
      </c>
      <c r="D19" s="133"/>
      <c r="E19" s="133"/>
      <c r="F19" s="134"/>
      <c r="G19" s="139"/>
      <c r="L19" t="s">
        <v>413</v>
      </c>
    </row>
    <row r="20" spans="1:7" ht="15.75" customHeight="1">
      <c r="A20" s="137"/>
      <c r="B20" s="177"/>
      <c r="D20" s="133"/>
      <c r="E20" s="133"/>
      <c r="F20" s="134"/>
      <c r="G20" s="139"/>
    </row>
    <row r="21" spans="1:12" ht="15.75" customHeight="1">
      <c r="A21" s="86">
        <v>17</v>
      </c>
      <c r="B21" s="127" t="s">
        <v>327</v>
      </c>
      <c r="D21" s="128"/>
      <c r="E21" s="107"/>
      <c r="F21" s="142"/>
      <c r="G21" s="105">
        <f>G22+G23</f>
        <v>59605228100</v>
      </c>
      <c r="L21" t="s">
        <v>67</v>
      </c>
    </row>
    <row r="22" spans="1:7" ht="15.75" customHeight="1">
      <c r="A22" s="137"/>
      <c r="B22" s="128" t="s">
        <v>328</v>
      </c>
      <c r="D22" s="128"/>
      <c r="E22" s="128"/>
      <c r="F22" s="138"/>
      <c r="G22" s="132">
        <f>'KQKD Q3.12'!D13</f>
        <v>59605228100</v>
      </c>
    </row>
    <row r="23" spans="1:20" ht="15.75" customHeight="1">
      <c r="A23" s="137"/>
      <c r="B23" s="128" t="s">
        <v>329</v>
      </c>
      <c r="D23" s="128"/>
      <c r="E23" s="128"/>
      <c r="F23" s="138"/>
      <c r="G23" s="132"/>
      <c r="N23" s="195" t="s">
        <v>410</v>
      </c>
      <c r="P23" s="195"/>
      <c r="Q23" s="195"/>
      <c r="R23" s="195"/>
      <c r="S23" s="195"/>
      <c r="T23" s="195"/>
    </row>
    <row r="24" spans="1:20" ht="15.75" customHeight="1">
      <c r="A24" s="140"/>
      <c r="B24" s="106"/>
      <c r="D24" s="141"/>
      <c r="E24" s="107"/>
      <c r="F24" s="142"/>
      <c r="G24" s="105"/>
      <c r="K24" t="s">
        <v>336</v>
      </c>
      <c r="M24" s="202"/>
      <c r="N24" s="195" t="s">
        <v>218</v>
      </c>
      <c r="P24" s="195"/>
      <c r="Q24" s="195"/>
      <c r="R24" s="195"/>
      <c r="S24" s="195"/>
      <c r="T24" s="195"/>
    </row>
    <row r="25" spans="1:20" ht="15.75" customHeight="1">
      <c r="A25" s="86">
        <v>18</v>
      </c>
      <c r="B25" s="127" t="s">
        <v>311</v>
      </c>
      <c r="C25" s="128"/>
      <c r="D25" s="128"/>
      <c r="E25" s="107"/>
      <c r="F25" s="145"/>
      <c r="G25" s="203">
        <f>G26+G27</f>
        <v>689607970</v>
      </c>
      <c r="K25" t="s">
        <v>137</v>
      </c>
      <c r="L25" s="238">
        <v>505201702</v>
      </c>
      <c r="N25" s="195" t="s">
        <v>321</v>
      </c>
      <c r="P25" s="195"/>
      <c r="Q25" s="195"/>
      <c r="R25" s="195"/>
      <c r="S25" s="195"/>
      <c r="T25" s="195"/>
    </row>
    <row r="26" spans="1:12" ht="15.75" customHeight="1">
      <c r="A26" s="137"/>
      <c r="B26" s="128" t="s">
        <v>312</v>
      </c>
      <c r="C26" s="128"/>
      <c r="D26" s="128"/>
      <c r="E26" s="128"/>
      <c r="F26" s="96"/>
      <c r="G26" s="238">
        <f>'KQKD Q3.12'!D25</f>
        <v>689607970</v>
      </c>
      <c r="H26" s="96"/>
      <c r="K26" t="s">
        <v>140</v>
      </c>
      <c r="L26" s="238">
        <v>915117444</v>
      </c>
    </row>
    <row r="27" spans="1:15" ht="15.75" customHeight="1">
      <c r="A27" s="137"/>
      <c r="B27" s="128" t="s">
        <v>313</v>
      </c>
      <c r="C27" s="128"/>
      <c r="D27" s="128"/>
      <c r="E27" s="128"/>
      <c r="F27" s="96"/>
      <c r="G27" s="96"/>
      <c r="H27" s="96"/>
      <c r="K27" t="s">
        <v>143</v>
      </c>
      <c r="L27" s="204">
        <f>G26</f>
        <v>689607970</v>
      </c>
      <c r="N27" s="195"/>
      <c r="O27" s="195"/>
    </row>
    <row r="28" spans="1:12" ht="15.75" customHeight="1">
      <c r="A28" s="137"/>
      <c r="B28" s="128" t="s">
        <v>314</v>
      </c>
      <c r="C28" s="128"/>
      <c r="D28" s="128"/>
      <c r="E28" s="128"/>
      <c r="F28" s="96"/>
      <c r="G28" s="96"/>
      <c r="H28" s="96"/>
      <c r="K28" t="s">
        <v>91</v>
      </c>
      <c r="L28" s="204"/>
    </row>
    <row r="29" spans="1:12" ht="15.75" customHeight="1">
      <c r="A29" s="135"/>
      <c r="B29" s="179"/>
      <c r="C29" s="128"/>
      <c r="D29" s="128"/>
      <c r="E29" s="128"/>
      <c r="F29" s="101"/>
      <c r="G29" s="101"/>
      <c r="L29" s="187">
        <f>SUM(L25:L28)</f>
        <v>2109927116</v>
      </c>
    </row>
    <row r="30" spans="1:7" ht="15.75" customHeight="1">
      <c r="A30" s="135"/>
      <c r="B30" s="128"/>
      <c r="C30" s="128"/>
      <c r="D30" s="128"/>
      <c r="E30" s="128"/>
      <c r="F30" s="101"/>
      <c r="G30" s="101"/>
    </row>
    <row r="31" spans="1:12" ht="15.75" customHeight="1">
      <c r="A31" s="86">
        <v>19</v>
      </c>
      <c r="B31" s="127" t="s">
        <v>330</v>
      </c>
      <c r="D31" s="141"/>
      <c r="E31" s="107"/>
      <c r="F31" s="143"/>
      <c r="G31" s="144">
        <f>SUM(G32:G36)</f>
        <v>57895388977</v>
      </c>
      <c r="L31" s="256" t="s">
        <v>131</v>
      </c>
    </row>
    <row r="32" spans="1:16" ht="15.75" customHeight="1">
      <c r="A32" s="137"/>
      <c r="B32" s="128" t="s">
        <v>331</v>
      </c>
      <c r="D32" s="128"/>
      <c r="E32" s="128"/>
      <c r="F32" s="138"/>
      <c r="G32" s="139">
        <v>46882946046</v>
      </c>
      <c r="H32" s="139"/>
      <c r="I32" s="61"/>
      <c r="L32" s="249">
        <v>50877915817</v>
      </c>
      <c r="N32" s="249"/>
      <c r="O32" s="214"/>
      <c r="P32" s="186"/>
    </row>
    <row r="33" spans="1:16" ht="15.75" customHeight="1">
      <c r="A33" s="137"/>
      <c r="B33" s="128" t="s">
        <v>332</v>
      </c>
      <c r="D33" s="128"/>
      <c r="E33" s="128"/>
      <c r="F33" s="138"/>
      <c r="G33" s="139">
        <v>6065819095</v>
      </c>
      <c r="H33" s="139"/>
      <c r="I33" s="61"/>
      <c r="L33" s="249">
        <v>5620035474</v>
      </c>
      <c r="N33" s="249"/>
      <c r="O33" s="214"/>
      <c r="P33" s="186"/>
    </row>
    <row r="34" spans="1:16" ht="15.75" customHeight="1">
      <c r="A34" s="137"/>
      <c r="B34" s="128" t="s">
        <v>333</v>
      </c>
      <c r="D34" s="128"/>
      <c r="E34" s="128"/>
      <c r="F34" s="138"/>
      <c r="G34" s="139">
        <v>1662665175</v>
      </c>
      <c r="H34" s="138"/>
      <c r="I34" s="61"/>
      <c r="L34" s="249">
        <v>1649696092</v>
      </c>
      <c r="N34" s="249"/>
      <c r="O34" s="214"/>
      <c r="P34" s="186"/>
    </row>
    <row r="35" spans="1:16" ht="15.75" customHeight="1">
      <c r="A35" s="137"/>
      <c r="B35" s="128" t="s">
        <v>334</v>
      </c>
      <c r="D35" s="128"/>
      <c r="E35" s="128"/>
      <c r="F35" s="139"/>
      <c r="G35" s="139">
        <v>2614878183</v>
      </c>
      <c r="H35" s="139"/>
      <c r="I35" s="61"/>
      <c r="L35" s="249">
        <v>2547690828</v>
      </c>
      <c r="N35" s="249"/>
      <c r="O35" s="214"/>
      <c r="P35" s="186"/>
    </row>
    <row r="36" spans="1:16" ht="15.75" customHeight="1">
      <c r="A36" s="137"/>
      <c r="B36" s="128" t="s">
        <v>335</v>
      </c>
      <c r="D36" s="128"/>
      <c r="E36" s="128"/>
      <c r="F36" s="138"/>
      <c r="G36" s="139">
        <v>669080478</v>
      </c>
      <c r="H36" s="139"/>
      <c r="I36" s="61"/>
      <c r="L36" s="249">
        <v>606154877</v>
      </c>
      <c r="N36" s="249"/>
      <c r="O36" s="214"/>
      <c r="P36" s="186"/>
    </row>
    <row r="37" spans="1:16" ht="15.75" customHeight="1" thickBot="1">
      <c r="A37" s="140"/>
      <c r="B37" s="106"/>
      <c r="C37" s="141"/>
      <c r="D37" s="107"/>
      <c r="E37" s="107"/>
      <c r="F37" s="105"/>
      <c r="G37" s="105"/>
      <c r="L37" s="250">
        <f>SUM(L32:L36)</f>
        <v>61301493088</v>
      </c>
      <c r="N37" s="212"/>
      <c r="O37" s="215"/>
      <c r="P37" s="212"/>
    </row>
    <row r="38" spans="1:8" ht="15.75" customHeight="1">
      <c r="A38" s="135"/>
      <c r="B38" s="128"/>
      <c r="C38" s="128"/>
      <c r="D38" s="128"/>
      <c r="F38" s="317" t="str">
        <f>'BCDKT.Q3.12'!D112</f>
        <v>Nam §Þnh, ngµy 15 th¸ng 10 n¨m 2012</v>
      </c>
      <c r="G38" s="317"/>
      <c r="H38" s="317"/>
    </row>
    <row r="39" spans="1:8" ht="15.75" customHeight="1">
      <c r="A39" s="82"/>
      <c r="B39" s="305" t="s">
        <v>79</v>
      </c>
      <c r="C39" s="305"/>
      <c r="D39" s="305" t="s">
        <v>85</v>
      </c>
      <c r="E39" s="305"/>
      <c r="F39" s="316" t="s">
        <v>86</v>
      </c>
      <c r="G39" s="316"/>
      <c r="H39" s="316"/>
    </row>
    <row r="40" spans="1:7" ht="15.75" customHeight="1">
      <c r="A40" s="82"/>
      <c r="B40" s="50"/>
      <c r="D40" s="50"/>
      <c r="E40" s="50"/>
      <c r="F40" s="101"/>
      <c r="G40" s="101"/>
    </row>
    <row r="41" spans="1:7" ht="15.75" customHeight="1">
      <c r="A41" s="82"/>
      <c r="B41" s="50"/>
      <c r="D41" s="50"/>
      <c r="E41" s="50"/>
      <c r="F41" s="101"/>
      <c r="G41" s="101"/>
    </row>
    <row r="42" spans="1:7" ht="15.75" customHeight="1">
      <c r="A42" s="82"/>
      <c r="B42" s="50"/>
      <c r="D42" s="50"/>
      <c r="E42" s="50"/>
      <c r="F42" s="101"/>
      <c r="G42" s="101"/>
    </row>
    <row r="43" spans="1:7" ht="15.75" customHeight="1">
      <c r="A43" s="50"/>
      <c r="B43" s="315" t="s">
        <v>667</v>
      </c>
      <c r="C43" s="315"/>
      <c r="D43" s="315" t="s">
        <v>87</v>
      </c>
      <c r="E43" s="315"/>
      <c r="F43" s="146"/>
      <c r="G43" s="146"/>
    </row>
    <row r="44" spans="1:7" ht="18.75" customHeight="1">
      <c r="A44" s="50"/>
      <c r="B44" s="50"/>
      <c r="C44" s="50"/>
      <c r="D44" s="50"/>
      <c r="E44" s="50"/>
      <c r="F44" s="101"/>
      <c r="G44" s="101"/>
    </row>
    <row r="45" spans="1:7" ht="18.75" customHeight="1">
      <c r="A45" s="50"/>
      <c r="B45" s="50"/>
      <c r="C45" s="50"/>
      <c r="D45" s="50"/>
      <c r="E45" s="147"/>
      <c r="F45" s="50"/>
      <c r="G45" s="50"/>
    </row>
    <row r="46" spans="1:7" ht="18.75" customHeight="1">
      <c r="A46" s="50"/>
      <c r="B46" s="50"/>
      <c r="C46" s="50"/>
      <c r="D46" s="50"/>
      <c r="E46" s="50"/>
      <c r="F46" s="50"/>
      <c r="G46" s="50"/>
    </row>
    <row r="47" spans="1:7" ht="18.75" customHeight="1">
      <c r="A47" s="50"/>
      <c r="B47" s="50"/>
      <c r="C47" s="50"/>
      <c r="D47" s="50"/>
      <c r="F47" s="50"/>
      <c r="G47" s="50"/>
    </row>
    <row r="48" spans="1:7" ht="18.75" customHeight="1">
      <c r="A48" s="50"/>
      <c r="B48" s="50"/>
      <c r="C48" s="50"/>
      <c r="D48" s="50"/>
      <c r="E48" s="50"/>
      <c r="F48" s="50"/>
      <c r="G48" s="50"/>
    </row>
    <row r="49" spans="1:7" ht="18.75" customHeight="1">
      <c r="A49" s="50"/>
      <c r="B49" s="50"/>
      <c r="C49" s="50"/>
      <c r="D49" s="50"/>
      <c r="E49" s="50"/>
      <c r="F49" s="50"/>
      <c r="G49" s="50"/>
    </row>
    <row r="50" spans="1:7" ht="18.75" customHeight="1">
      <c r="A50" s="50"/>
      <c r="B50" s="50"/>
      <c r="C50" s="50"/>
      <c r="D50" s="50"/>
      <c r="E50" s="50"/>
      <c r="F50" s="50"/>
      <c r="G50" s="50"/>
    </row>
    <row r="51" spans="1:7" ht="18.75" customHeight="1">
      <c r="A51" s="50"/>
      <c r="B51" s="50"/>
      <c r="C51" s="50"/>
      <c r="D51" s="50"/>
      <c r="E51" s="50"/>
      <c r="F51" s="50"/>
      <c r="G51" s="50"/>
    </row>
    <row r="52" spans="1:7" ht="18.75" customHeight="1">
      <c r="A52" s="50"/>
      <c r="B52" s="50"/>
      <c r="C52" s="50"/>
      <c r="D52" s="50"/>
      <c r="E52" s="50"/>
      <c r="F52" s="50"/>
      <c r="G52" s="50"/>
    </row>
    <row r="53" spans="1:7" ht="18.75" customHeight="1">
      <c r="A53" s="50"/>
      <c r="B53" s="50"/>
      <c r="C53" s="50"/>
      <c r="D53" s="50"/>
      <c r="E53" s="50"/>
      <c r="F53" s="50"/>
      <c r="G53" s="50"/>
    </row>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 customHeight="1"/>
    <row r="73" ht="18" customHeight="1"/>
    <row r="74" ht="18" customHeight="1"/>
    <row r="75" ht="18" customHeight="1"/>
    <row r="76" ht="18" customHeight="1"/>
    <row r="77" ht="18" customHeight="1"/>
    <row r="78" ht="18" customHeight="1"/>
    <row r="79" ht="18" customHeight="1"/>
    <row r="80" ht="15.75" customHeight="1"/>
    <row r="81" ht="15.75" customHeight="1"/>
    <row r="82" ht="15.75" customHeight="1"/>
    <row r="83" ht="15.75" customHeight="1"/>
    <row r="84" ht="15.75" customHeight="1"/>
    <row r="85" ht="15.75" customHeight="1"/>
    <row r="86" ht="15.75"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sheetData>
  <mergeCells count="6">
    <mergeCell ref="B39:C39"/>
    <mergeCell ref="B43:C43"/>
    <mergeCell ref="F39:H39"/>
    <mergeCell ref="F38:H38"/>
    <mergeCell ref="D39:E39"/>
    <mergeCell ref="D43:E43"/>
  </mergeCells>
  <printOptions/>
  <pageMargins left="0.78" right="0.33" top="0.45" bottom="0.43" header="0.22" footer="0.2"/>
  <pageSetup fitToHeight="0" fitToWidth="0" horizontalDpi="600" verticalDpi="600" orientation="portrait" r:id="rId1"/>
  <headerFooter alignWithMargins="0">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ktc</cp:lastModifiedBy>
  <cp:lastPrinted>2012-10-15T08:26:32Z</cp:lastPrinted>
  <dcterms:created xsi:type="dcterms:W3CDTF">2008-04-12T02:11:34Z</dcterms:created>
  <dcterms:modified xsi:type="dcterms:W3CDTF">2012-10-19T02:15:32Z</dcterms:modified>
  <cp:category/>
  <cp:version/>
  <cp:contentType/>
  <cp:contentStatus/>
</cp:coreProperties>
</file>